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200" windowHeight="7845"/>
  </bookViews>
  <sheets>
    <sheet name="MODE D'EMPLOI" sheetId="17" r:id="rId1"/>
    <sheet name="DETAIL" sheetId="21" r:id="rId2"/>
    <sheet name="SYNTHESE" sheetId="22" r:id="rId3"/>
    <sheet name="Feuil1" sheetId="19" r:id="rId4"/>
  </sheets>
  <definedNames>
    <definedName name="_xlnm._FilterDatabase" localSheetId="1" hidden="1">DETAIL!$A$2:$S$2</definedName>
    <definedName name="_Toc242244681" localSheetId="1">DETAIL!$A$4</definedName>
    <definedName name="_Toc242244682" localSheetId="1">DETAIL!$A$24</definedName>
    <definedName name="_Toc242244684" localSheetId="1">DETAIL!$A$30</definedName>
    <definedName name="_Toc242244685" localSheetId="1">DETAIL!$A$40</definedName>
    <definedName name="_Toc242244690" localSheetId="1">DETAIL!$A$56</definedName>
    <definedName name="_Toc242244692" localSheetId="1">DETAIL!$A$65</definedName>
    <definedName name="_Toc242244694" localSheetId="1">DETAIL!$A$107</definedName>
    <definedName name="_Toc242244695" localSheetId="1">DETAIL!$B$108</definedName>
    <definedName name="_Toc242244698" localSheetId="1">DETAIL!$A$112</definedName>
    <definedName name="_Toc242244700" localSheetId="1">DETAIL!$A$144</definedName>
    <definedName name="_Toc242244703" localSheetId="1">DETAIL!$A$149</definedName>
    <definedName name="_Toc242244706" localSheetId="1">DETAIL!$A$160</definedName>
    <definedName name="_Toc242244708" localSheetId="1">DETAIL!$A$174</definedName>
    <definedName name="_Toc242244709" localSheetId="1">DETAIL!$A$178</definedName>
    <definedName name="_Toc242244713" localSheetId="1">DETAIL!$A$243</definedName>
    <definedName name="_Toc242244714" localSheetId="1">DETAIL!$A$249</definedName>
    <definedName name="_Toc242244715" localSheetId="1">DETAIL!$A$271</definedName>
    <definedName name="_Toc471402089" localSheetId="1">DETAIL!$A$226</definedName>
    <definedName name="_Toc471478477" localSheetId="1">DETAIL!$B$3</definedName>
    <definedName name="_Toc471478479" localSheetId="1">DETAIL!$B$29</definedName>
    <definedName name="_Toc471478482" localSheetId="1">DETAIL!$B$96</definedName>
    <definedName name="_Toc471478486" localSheetId="1">DETAIL!$A$157</definedName>
    <definedName name="_Toc471478488" localSheetId="1">DETAIL!$B$195</definedName>
    <definedName name="_Toc471478489" localSheetId="1">DETAIL!$B$196</definedName>
    <definedName name="_Toc471478491" localSheetId="1">DETAIL!$B$242</definedName>
    <definedName name="_xlnm.Print_Titles" localSheetId="1">DETAIL!$2:$2</definedName>
    <definedName name="REPONSE">Feuil1!$A$1:$A$3</definedName>
    <definedName name="Réponse">#REF!</definedName>
    <definedName name="reponse2">Feuil1!$B$2:$B$4</definedName>
    <definedName name="Réponse2">#REF!</definedName>
    <definedName name="_xlnm.Print_Area" localSheetId="1">DETAIL!$A:$J</definedName>
    <definedName name="_xlnm.Print_Area" localSheetId="0">'MODE D''EMPLOI'!$A$1:$J$38</definedName>
    <definedName name="_xlnm.Print_Area" localSheetId="2">SYNTHESE!$A$1:$C$50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B5" i="22"/>
  <c r="H76" i="21"/>
  <c r="H75"/>
  <c r="G76"/>
  <c r="G75"/>
  <c r="F44"/>
  <c r="H44" s="1"/>
  <c r="F43"/>
  <c r="H43" s="1"/>
  <c r="F42"/>
  <c r="G42" s="1"/>
  <c r="F41"/>
  <c r="G41" s="1"/>
  <c r="F39"/>
  <c r="H39" s="1"/>
  <c r="F38"/>
  <c r="H38" s="1"/>
  <c r="F37"/>
  <c r="H37" s="1"/>
  <c r="F36"/>
  <c r="H36" s="1"/>
  <c r="F35"/>
  <c r="H35" s="1"/>
  <c r="F34"/>
  <c r="G34" s="1"/>
  <c r="F33"/>
  <c r="G33" s="1"/>
  <c r="F32"/>
  <c r="G32" s="1"/>
  <c r="F31"/>
  <c r="G31" s="1"/>
  <c r="H34" l="1"/>
  <c r="H42"/>
  <c r="G43"/>
  <c r="G44"/>
  <c r="G35"/>
  <c r="G36"/>
  <c r="G38"/>
  <c r="H32"/>
  <c r="H41"/>
  <c r="G39"/>
  <c r="G37"/>
  <c r="H33"/>
  <c r="H31"/>
  <c r="F8"/>
  <c r="F7"/>
  <c r="F6"/>
  <c r="G6" s="1"/>
  <c r="G16"/>
  <c r="G11"/>
  <c r="H11"/>
  <c r="F23"/>
  <c r="H23" s="1"/>
  <c r="F22"/>
  <c r="H22" s="1"/>
  <c r="F21"/>
  <c r="H21" s="1"/>
  <c r="F20"/>
  <c r="H20" s="1"/>
  <c r="F19"/>
  <c r="H19" s="1"/>
  <c r="F18"/>
  <c r="H18" s="1"/>
  <c r="F17"/>
  <c r="H17" s="1"/>
  <c r="F16"/>
  <c r="H16" s="1"/>
  <c r="F274"/>
  <c r="F273"/>
  <c r="F272"/>
  <c r="F270"/>
  <c r="F269"/>
  <c r="F268"/>
  <c r="F267"/>
  <c r="F265"/>
  <c r="F264"/>
  <c r="F263"/>
  <c r="F262"/>
  <c r="F261"/>
  <c r="F260"/>
  <c r="F259"/>
  <c r="F258"/>
  <c r="F256"/>
  <c r="F255"/>
  <c r="F254"/>
  <c r="F252"/>
  <c r="F251"/>
  <c r="F250"/>
  <c r="F248"/>
  <c r="F247"/>
  <c r="F246"/>
  <c r="F245"/>
  <c r="F244"/>
  <c r="F241"/>
  <c r="F240"/>
  <c r="F239"/>
  <c r="F238"/>
  <c r="F236"/>
  <c r="F235"/>
  <c r="F234"/>
  <c r="F232"/>
  <c r="F231"/>
  <c r="F230"/>
  <c r="F229"/>
  <c r="F228"/>
  <c r="F227"/>
  <c r="F224"/>
  <c r="F223"/>
  <c r="F221"/>
  <c r="F220"/>
  <c r="F219"/>
  <c r="F218"/>
  <c r="F216"/>
  <c r="F215"/>
  <c r="F214"/>
  <c r="F212"/>
  <c r="F211"/>
  <c r="F210"/>
  <c r="F209"/>
  <c r="F208"/>
  <c r="F207"/>
  <c r="F205"/>
  <c r="F204"/>
  <c r="F203"/>
  <c r="F201"/>
  <c r="F200"/>
  <c r="F199"/>
  <c r="F198"/>
  <c r="F194"/>
  <c r="F193"/>
  <c r="F192"/>
  <c r="H192" s="1"/>
  <c r="F189"/>
  <c r="F188"/>
  <c r="F187"/>
  <c r="F186"/>
  <c r="F185"/>
  <c r="F183"/>
  <c r="F182"/>
  <c r="F181"/>
  <c r="F180"/>
  <c r="F179"/>
  <c r="F177"/>
  <c r="F176"/>
  <c r="F175"/>
  <c r="F173"/>
  <c r="F172"/>
  <c r="F171"/>
  <c r="F169"/>
  <c r="F168"/>
  <c r="F167"/>
  <c r="F166"/>
  <c r="F164"/>
  <c r="F163"/>
  <c r="F162"/>
  <c r="F161"/>
  <c r="F159"/>
  <c r="F156"/>
  <c r="F155"/>
  <c r="F154"/>
  <c r="F153"/>
  <c r="F152"/>
  <c r="F151"/>
  <c r="F150"/>
  <c r="F148"/>
  <c r="F147"/>
  <c r="F146"/>
  <c r="F145"/>
  <c r="F142"/>
  <c r="F141"/>
  <c r="F140"/>
  <c r="F138"/>
  <c r="F137"/>
  <c r="F136"/>
  <c r="F135"/>
  <c r="F133"/>
  <c r="F132"/>
  <c r="F131"/>
  <c r="F130"/>
  <c r="F128"/>
  <c r="F127"/>
  <c r="F126"/>
  <c r="F125"/>
  <c r="F124"/>
  <c r="F123"/>
  <c r="F122"/>
  <c r="F121"/>
  <c r="F120"/>
  <c r="F119"/>
  <c r="F117"/>
  <c r="F116"/>
  <c r="F115"/>
  <c r="F114"/>
  <c r="F113"/>
  <c r="F111"/>
  <c r="F110"/>
  <c r="F106"/>
  <c r="F105"/>
  <c r="F104"/>
  <c r="F103"/>
  <c r="F102"/>
  <c r="F100"/>
  <c r="F99"/>
  <c r="F98"/>
  <c r="F95"/>
  <c r="F94"/>
  <c r="F92"/>
  <c r="F91"/>
  <c r="F90"/>
  <c r="F89"/>
  <c r="F88"/>
  <c r="F87"/>
  <c r="F85"/>
  <c r="F84"/>
  <c r="F83"/>
  <c r="F82"/>
  <c r="F80"/>
  <c r="F79"/>
  <c r="F78"/>
  <c r="F74"/>
  <c r="F71"/>
  <c r="F70"/>
  <c r="F69"/>
  <c r="F68"/>
  <c r="F67"/>
  <c r="F66"/>
  <c r="F64"/>
  <c r="F63"/>
  <c r="F62"/>
  <c r="F60"/>
  <c r="F59"/>
  <c r="F58"/>
  <c r="F57"/>
  <c r="F54"/>
  <c r="F53"/>
  <c r="F52"/>
  <c r="F51"/>
  <c r="F49"/>
  <c r="F48"/>
  <c r="F47"/>
  <c r="F46"/>
  <c r="F45"/>
  <c r="F28"/>
  <c r="G28" s="1"/>
  <c r="F27"/>
  <c r="H27" s="1"/>
  <c r="F26"/>
  <c r="G26" s="1"/>
  <c r="F25"/>
  <c r="H25" s="1"/>
  <c r="F14"/>
  <c r="H14" s="1"/>
  <c r="F13"/>
  <c r="G13" s="1"/>
  <c r="F10"/>
  <c r="H10" s="1"/>
  <c r="F9"/>
  <c r="H9" s="1"/>
  <c r="F12"/>
  <c r="H12" s="1"/>
  <c r="G17" l="1"/>
  <c r="G20"/>
  <c r="G21"/>
  <c r="H215"/>
  <c r="G215"/>
  <c r="G216"/>
  <c r="H216"/>
  <c r="H211"/>
  <c r="G211"/>
  <c r="H210"/>
  <c r="G210"/>
  <c r="H208"/>
  <c r="G208"/>
  <c r="G205"/>
  <c r="H205"/>
  <c r="G204"/>
  <c r="H204"/>
  <c r="H200"/>
  <c r="G200"/>
  <c r="H194"/>
  <c r="G194"/>
  <c r="H193"/>
  <c r="G193"/>
  <c r="G188"/>
  <c r="H188"/>
  <c r="H186"/>
  <c r="G186"/>
  <c r="H183"/>
  <c r="G183"/>
  <c r="G182"/>
  <c r="H182"/>
  <c r="G181"/>
  <c r="H181"/>
  <c r="H177"/>
  <c r="G177"/>
  <c r="G173"/>
  <c r="H173"/>
  <c r="G172"/>
  <c r="H172"/>
  <c r="H169"/>
  <c r="G169"/>
  <c r="H163"/>
  <c r="G163"/>
  <c r="H164"/>
  <c r="G164"/>
  <c r="G155"/>
  <c r="H155"/>
  <c r="H153"/>
  <c r="G153"/>
  <c r="G154"/>
  <c r="H154"/>
  <c r="G147"/>
  <c r="H147"/>
  <c r="H148"/>
  <c r="G148"/>
  <c r="G141"/>
  <c r="H141"/>
  <c r="H136"/>
  <c r="G136"/>
  <c r="H137"/>
  <c r="G137"/>
  <c r="H125"/>
  <c r="G125"/>
  <c r="H126"/>
  <c r="G126"/>
  <c r="G127"/>
  <c r="H127"/>
  <c r="H124"/>
  <c r="G124"/>
  <c r="H128"/>
  <c r="G128"/>
  <c r="G114"/>
  <c r="H114"/>
  <c r="H111"/>
  <c r="G111"/>
  <c r="G105"/>
  <c r="H105"/>
  <c r="G99"/>
  <c r="H99"/>
  <c r="H92"/>
  <c r="G92"/>
  <c r="H91"/>
  <c r="G91"/>
  <c r="G84"/>
  <c r="H84"/>
  <c r="H85"/>
  <c r="G85"/>
  <c r="G83"/>
  <c r="H83"/>
  <c r="H80"/>
  <c r="G80"/>
  <c r="H70"/>
  <c r="G70"/>
  <c r="G71"/>
  <c r="H71"/>
  <c r="G63"/>
  <c r="H63"/>
  <c r="G58"/>
  <c r="H58"/>
  <c r="H53"/>
  <c r="G53"/>
  <c r="H54"/>
  <c r="G54"/>
  <c r="G52"/>
  <c r="H52"/>
  <c r="H48"/>
  <c r="G48"/>
  <c r="H49"/>
  <c r="G49"/>
  <c r="H47"/>
  <c r="G47"/>
  <c r="H28"/>
  <c r="G27"/>
  <c r="G25"/>
  <c r="H26"/>
  <c r="G18"/>
  <c r="G22"/>
  <c r="G19"/>
  <c r="G23"/>
  <c r="G14"/>
  <c r="H13"/>
  <c r="G269"/>
  <c r="H269"/>
  <c r="G259"/>
  <c r="H259"/>
  <c r="G263"/>
  <c r="H263"/>
  <c r="G262"/>
  <c r="H262"/>
  <c r="H260"/>
  <c r="G260"/>
  <c r="H264"/>
  <c r="G264"/>
  <c r="H261"/>
  <c r="G261"/>
  <c r="G252"/>
  <c r="H252"/>
  <c r="H247"/>
  <c r="G247"/>
  <c r="G245"/>
  <c r="H245"/>
  <c r="G246"/>
  <c r="H246"/>
  <c r="G239"/>
  <c r="H239"/>
  <c r="G241"/>
  <c r="H241"/>
  <c r="H240"/>
  <c r="G240"/>
  <c r="H236"/>
  <c r="G236"/>
  <c r="H235"/>
  <c r="G235"/>
  <c r="H231"/>
  <c r="G231"/>
  <c r="H228"/>
  <c r="G228"/>
  <c r="G229"/>
  <c r="H229"/>
  <c r="H230"/>
  <c r="G230"/>
  <c r="G274"/>
  <c r="H274"/>
  <c r="G273"/>
  <c r="H273"/>
  <c r="G272"/>
  <c r="H272"/>
  <c r="H270"/>
  <c r="G270"/>
  <c r="H268"/>
  <c r="G268"/>
  <c r="G267"/>
  <c r="H267"/>
  <c r="H265"/>
  <c r="G265"/>
  <c r="H258"/>
  <c r="G258"/>
  <c r="H256"/>
  <c r="G256"/>
  <c r="H255"/>
  <c r="G255"/>
  <c r="G254"/>
  <c r="H254"/>
  <c r="H251"/>
  <c r="G251"/>
  <c r="H250"/>
  <c r="G250"/>
  <c r="H248"/>
  <c r="G248"/>
  <c r="H244"/>
  <c r="G244"/>
  <c r="H238"/>
  <c r="G238"/>
  <c r="H234"/>
  <c r="G234"/>
  <c r="G232"/>
  <c r="H232"/>
  <c r="G227"/>
  <c r="H227"/>
  <c r="H224"/>
  <c r="G224"/>
  <c r="G223"/>
  <c r="H223"/>
  <c r="H221"/>
  <c r="G221"/>
  <c r="G220"/>
  <c r="H220"/>
  <c r="H219"/>
  <c r="G219"/>
  <c r="G218"/>
  <c r="H218"/>
  <c r="G214"/>
  <c r="H214"/>
  <c r="G212"/>
  <c r="H212"/>
  <c r="H209"/>
  <c r="G209"/>
  <c r="H207"/>
  <c r="G207"/>
  <c r="G203"/>
  <c r="H203"/>
  <c r="H201"/>
  <c r="G201"/>
  <c r="H199"/>
  <c r="G199"/>
  <c r="H198"/>
  <c r="G198"/>
  <c r="H189"/>
  <c r="G189"/>
  <c r="G187"/>
  <c r="H187"/>
  <c r="H185"/>
  <c r="G185"/>
  <c r="H180"/>
  <c r="G180"/>
  <c r="H179"/>
  <c r="G179"/>
  <c r="H176"/>
  <c r="G176"/>
  <c r="H175"/>
  <c r="G175"/>
  <c r="G171"/>
  <c r="H171"/>
  <c r="H168"/>
  <c r="G168"/>
  <c r="G167"/>
  <c r="H167"/>
  <c r="G166"/>
  <c r="H166"/>
  <c r="H162"/>
  <c r="G162"/>
  <c r="G161"/>
  <c r="H161"/>
  <c r="G159"/>
  <c r="H159"/>
  <c r="G156"/>
  <c r="H156"/>
  <c r="H152"/>
  <c r="G152"/>
  <c r="G151"/>
  <c r="H151"/>
  <c r="H150"/>
  <c r="G150"/>
  <c r="H146"/>
  <c r="G146"/>
  <c r="H145"/>
  <c r="G145"/>
  <c r="H142"/>
  <c r="G142"/>
  <c r="H140"/>
  <c r="G140"/>
  <c r="H138"/>
  <c r="G138"/>
  <c r="H135"/>
  <c r="G135"/>
  <c r="G133"/>
  <c r="H133"/>
  <c r="G132"/>
  <c r="H132"/>
  <c r="G131"/>
  <c r="H131"/>
  <c r="H130"/>
  <c r="G130"/>
  <c r="G123"/>
  <c r="H123"/>
  <c r="G122"/>
  <c r="H122"/>
  <c r="H121"/>
  <c r="G121"/>
  <c r="H120"/>
  <c r="G120"/>
  <c r="G119"/>
  <c r="H119"/>
  <c r="H117"/>
  <c r="G117"/>
  <c r="H116"/>
  <c r="G116"/>
  <c r="H115"/>
  <c r="G115"/>
  <c r="G113"/>
  <c r="H113"/>
  <c r="H110"/>
  <c r="G110"/>
  <c r="G69"/>
  <c r="H69"/>
  <c r="H68"/>
  <c r="G68"/>
  <c r="H67"/>
  <c r="G67"/>
  <c r="G66"/>
  <c r="H66"/>
  <c r="H64"/>
  <c r="G64"/>
  <c r="G62"/>
  <c r="H62"/>
  <c r="G60"/>
  <c r="H60"/>
  <c r="H59"/>
  <c r="G59"/>
  <c r="H57"/>
  <c r="G57"/>
  <c r="G192"/>
  <c r="B13" i="22" s="1"/>
  <c r="G106" i="21"/>
  <c r="H106"/>
  <c r="G104"/>
  <c r="H104"/>
  <c r="H103"/>
  <c r="G103"/>
  <c r="H102"/>
  <c r="G102"/>
  <c r="H98"/>
  <c r="G98"/>
  <c r="G100"/>
  <c r="H100"/>
  <c r="H95"/>
  <c r="G95"/>
  <c r="H94"/>
  <c r="G94"/>
  <c r="H90"/>
  <c r="G90"/>
  <c r="G89"/>
  <c r="H89"/>
  <c r="H88"/>
  <c r="G88"/>
  <c r="H87"/>
  <c r="G87"/>
  <c r="H82"/>
  <c r="G82"/>
  <c r="G79"/>
  <c r="H79"/>
  <c r="H78"/>
  <c r="G78"/>
  <c r="G74"/>
  <c r="H74"/>
  <c r="G51"/>
  <c r="H51"/>
  <c r="G46"/>
  <c r="H46"/>
  <c r="G45"/>
  <c r="H45"/>
  <c r="G12"/>
  <c r="G9"/>
  <c r="G10"/>
  <c r="H6"/>
  <c r="B17" i="22" l="1"/>
  <c r="B7"/>
  <c r="B16"/>
  <c r="B12"/>
  <c r="B11"/>
  <c r="B9"/>
  <c r="B10"/>
  <c r="B8"/>
  <c r="B6"/>
  <c r="B3"/>
  <c r="B4"/>
  <c r="B14"/>
  <c r="B15"/>
</calcChain>
</file>

<file path=xl/sharedStrings.xml><?xml version="1.0" encoding="utf-8"?>
<sst xmlns="http://schemas.openxmlformats.org/spreadsheetml/2006/main" count="971" uniqueCount="757">
  <si>
    <t>Exigence 1 : Toute personne peut obtenir des informations générales sur le centre de formation et sur les actions de formation qu’il propose</t>
  </si>
  <si>
    <t>Site internet</t>
  </si>
  <si>
    <t>Signalétique extérieure avec affichage des horaires d’accueil</t>
  </si>
  <si>
    <t xml:space="preserve">Organisation de la fonction accueil (physique et téléphonique) </t>
  </si>
  <si>
    <t>Programme de formation / Documents de présentation des actions de formation et des conditions d’accès</t>
  </si>
  <si>
    <t>1.1</t>
  </si>
  <si>
    <t>1.2</t>
  </si>
  <si>
    <t>1.3</t>
  </si>
  <si>
    <t>1.4</t>
  </si>
  <si>
    <t>1.5</t>
  </si>
  <si>
    <t>1.6</t>
  </si>
  <si>
    <t xml:space="preserve">Le centre de formation assure l’accueil physique et téléphonique de toute personne souhaitant s'informer sur le centre et les actions de formation qu’il propose. </t>
  </si>
  <si>
    <t>Le centre fournit une information écrite sur les conditions de rémunération en formation et de prise en charge des coûts de formation.</t>
  </si>
  <si>
    <t>Exigence 2 : Le centre de formation assure un suivi des candidatures</t>
  </si>
  <si>
    <t>Fiche de pré-inscription</t>
  </si>
  <si>
    <t>SASO : procédure de sélection et publication des résultats des concours</t>
  </si>
  <si>
    <t>Outil de suivi des entrées</t>
  </si>
  <si>
    <t>Liste d’attente actualisée</t>
  </si>
  <si>
    <t>2.1</t>
  </si>
  <si>
    <t>2.2</t>
  </si>
  <si>
    <t>2.3</t>
  </si>
  <si>
    <t>2.4</t>
  </si>
  <si>
    <t>2.5</t>
  </si>
  <si>
    <t>Le centre informe sur : les modalités de personnalisation des parcours proposés, la prise en compte des spécificités des individus, notamment les situations de handicap, ses méthodes d’évaluation. Il informe également sur les modalités de prise en compte des acquis antérieurs (Diplômes, VAE, VAP).</t>
  </si>
  <si>
    <t>Le cas échéant, le centre gère l’organisation des concours d’entrée en formation, diffuse la procédure de sélection et publie les résultats en liste principale et liste complémentaire.</t>
  </si>
  <si>
    <t>Contrat</t>
  </si>
  <si>
    <t>3.1</t>
  </si>
  <si>
    <t>3.2</t>
  </si>
  <si>
    <t>L’apprenant s’engage formellement à respecter le règlement intérieur en le signant.</t>
  </si>
  <si>
    <t>Outils de positionnement</t>
  </si>
  <si>
    <t>Contrat d’apprentissage</t>
  </si>
  <si>
    <t>Le centre de formation veille à l’inscription et à la présentation de l’apprenant aux épreuves d’examens et aux épreuves certificatives. Il aménage en tant que de besoin et conformément à toute disposition réglementaire les conditions de passation des épreuves, en particulier pour les personnes en situation de handicap.</t>
  </si>
  <si>
    <t>Exigence 5 : Pendant son parcours de formation, l’apprenant bénéficie de méthodes, et de moyens humains et pédagogiques adaptés</t>
  </si>
  <si>
    <t>Protocole de formation décrivant les modalités d’apprentissage y compris innovantes</t>
  </si>
  <si>
    <t>Outils de suivi des déroulés pédagogiques</t>
  </si>
  <si>
    <t>Ratio Formateurs / apprenant</t>
  </si>
  <si>
    <t>Planning</t>
  </si>
  <si>
    <t xml:space="preserve">Equipements et ressources pédagogiques à disposition des apprenants </t>
  </si>
  <si>
    <t>Nombre de salles de formation / salles de TD / plateaux techniques</t>
  </si>
  <si>
    <t>Ratio Ordinateurs / apprenant</t>
  </si>
  <si>
    <t>4.1</t>
  </si>
  <si>
    <t>4.2</t>
  </si>
  <si>
    <t>4.3</t>
  </si>
  <si>
    <t>4.4</t>
  </si>
  <si>
    <t>5.1</t>
  </si>
  <si>
    <t>5.2</t>
  </si>
  <si>
    <t>5.3</t>
  </si>
  <si>
    <t>Exigence 6 : Le centre de formation favorise la mobilité internationale</t>
  </si>
  <si>
    <t>Promotion de la mobilité internationale (axe dans le projet d’établissement notamment)</t>
  </si>
  <si>
    <t>Taux d’apprenants concernés</t>
  </si>
  <si>
    <t>Exigence 7 : Un référent pédagogique accompagne l’apprenant en coordination avec l’équipe pédagogique.</t>
  </si>
  <si>
    <t>Nombre d’apprenants suivis par référent pédagogique</t>
  </si>
  <si>
    <t>SASO : Compte rendu des conseils pédagogiques / conseils techniques / commissions de validation des crédits</t>
  </si>
  <si>
    <t>Un "référent pédagogique" est désigné pour accompagner l’apprenant et suivre la bonne réalisation de son parcours, le cas échéant en lui proposant les ajustements nécessaires.</t>
  </si>
  <si>
    <t xml:space="preserve">Il participe aux réunions de coordination pédagogique avec les formateurs, aux points d’étape et à l’évaluation finale du parcours avec l’apprenant. </t>
  </si>
  <si>
    <t>6.1</t>
  </si>
  <si>
    <t>7.1</t>
  </si>
  <si>
    <t>7.2</t>
  </si>
  <si>
    <t>7.3</t>
  </si>
  <si>
    <t>Exigence 8 : Le centre de formation assure à l’apprenant un suivi régulier de son parcours</t>
  </si>
  <si>
    <t>Procédure de suivi / accompagnement des apprenants</t>
  </si>
  <si>
    <t>Outils d’évaluation</t>
  </si>
  <si>
    <t>Exigence 9 : L’apprenant bénéficie en fin de formation d’une évaluation de son parcours</t>
  </si>
  <si>
    <t>Dossier pédagogique</t>
  </si>
  <si>
    <t>Fiche de liaison</t>
  </si>
  <si>
    <t>Compte rendu d’entretien individuel</t>
  </si>
  <si>
    <t>Attestation de fin de formation conforme à la réglementation</t>
  </si>
  <si>
    <t>Outils d’évaluation finaux</t>
  </si>
  <si>
    <t>8.1</t>
  </si>
  <si>
    <t>8.2</t>
  </si>
  <si>
    <t>S’il s’agit d’un certifié partiel, le centre de formation informe l’apprenant de la durée de validité des épreuves obtenues et programme toutes les dispositions ultérieurement nécessaires pour lui permettre de se représenter à l’examen. Le moment venu, le centre de formation réalise la réinscription de l’apprenant.</t>
  </si>
  <si>
    <t>9.2</t>
  </si>
  <si>
    <t>9.3</t>
  </si>
  <si>
    <t>9.4</t>
  </si>
  <si>
    <t>9.5</t>
  </si>
  <si>
    <t>Etablissement propre / Sanitaires accessibles et dans un état conforme aux règles d’hygiène</t>
  </si>
  <si>
    <t>Espace de convivialité : horaires d’ouverture étendus</t>
  </si>
  <si>
    <t>10.1</t>
  </si>
  <si>
    <t>SASO : Procédure pour le versement des indemnités de stage et des frais de déplacement</t>
  </si>
  <si>
    <t>11.1</t>
  </si>
  <si>
    <t>Outil de liaison avec les structures pour suivi des apprenants en difficulté</t>
  </si>
  <si>
    <t>Le centre de formation propose à l’apprenant un cadre propice à une formation de qualité.</t>
  </si>
  <si>
    <t>12.1</t>
  </si>
  <si>
    <t>Exigence 13 : Le centre de formation facilite l’adaptation des situations formatives au handicap</t>
  </si>
  <si>
    <t>Process formalisé d’intégration d’un apprenant en situation de handicap</t>
  </si>
  <si>
    <t>Fiche de suivi et évaluation des adaptations mises en place</t>
  </si>
  <si>
    <t>Le centre de formation identifie un référent Handicap.</t>
  </si>
  <si>
    <t>Le centre de formation dispose des coordonnées des principales structures intervenant sur le champ de l’insertion professionnelle des personnes en situation de handicap du territoire.</t>
  </si>
  <si>
    <t>13.1</t>
  </si>
  <si>
    <t>13.2</t>
  </si>
  <si>
    <t>13.3</t>
  </si>
  <si>
    <t>Exigence 14 : Le centre de formation tend progressivement vers l’accessibilité des locaux à tous les handicaps</t>
  </si>
  <si>
    <t>Compte-rendu de réunions attestant du suivi du plan</t>
  </si>
  <si>
    <t xml:space="preserve">Exigence 15 : Le centre de formation recueille et traite les observations formulées par les apprenants au cours des actions de formation </t>
  </si>
  <si>
    <t>Moyens mis à disposition pour l'expression des apprenants</t>
  </si>
  <si>
    <t xml:space="preserve">Comptes rendus des temps d’échanges collectifs organisés </t>
  </si>
  <si>
    <t>Fiches de propositions des apprenants</t>
  </si>
  <si>
    <t>Fiche sur les missions des délégués</t>
  </si>
  <si>
    <t>PV d’élection des délégués</t>
  </si>
  <si>
    <t>Compte rendu des réunions de délégués / Suivi des actions identifiées</t>
  </si>
  <si>
    <t>Dossier élaboré par les précédents délégués</t>
  </si>
  <si>
    <t>14.1</t>
  </si>
  <si>
    <t>14.2</t>
  </si>
  <si>
    <t>15.1</t>
  </si>
  <si>
    <t>15.2</t>
  </si>
  <si>
    <t>16.1</t>
  </si>
  <si>
    <t>Le centre de formation fournit aux apprenants une information claire sur les missions des délégués.</t>
  </si>
  <si>
    <t>Le centre de formation assure la passation des informations recueillies par les délégués élus lors des précédentes formations.</t>
  </si>
  <si>
    <t>16.3</t>
  </si>
  <si>
    <t>16.4</t>
  </si>
  <si>
    <t>2 Management et maîtrise de la qualité</t>
  </si>
  <si>
    <t xml:space="preserve">Le centre de formation met en place des outils ou moyens permettant l’expression des apprenants au cours des actions de formation.
Il définit les responsabilités et modalités de traitement des observations formulées par les stagiaires, a minima en assurant une réponse rapide. </t>
  </si>
  <si>
    <t xml:space="preserve">Le centre de formation organise pour chaque apprenant des points d’étape individuels, en présence du référent pédagogique, permettant de faire le point sur l’atteinte des objectifs pédagogiques et les difficultés rencontrées et, si nécessaire, de réajuster le contenu du parcours.
La fréquence des points d’étape est établie à l’avance en cohérence avec la durée de la formation. </t>
  </si>
  <si>
    <t>Trace écrite de l'information donnée</t>
  </si>
  <si>
    <t>Exigence 17 : Le centre de formation identifie et formalise les fonctions de chaque acteur</t>
  </si>
  <si>
    <t>Organigramme</t>
  </si>
  <si>
    <t>Fiches de fonction</t>
  </si>
  <si>
    <t>Un organigramme et des fiches de fonction pour chaque famille d’acteurs sont définis et diffusés dans le centre de formation.</t>
  </si>
  <si>
    <t>17.1</t>
  </si>
  <si>
    <t>Exigence 18 : La démarche qualité est mise en œuvre et pilotée efficacement</t>
  </si>
  <si>
    <t>Identification du référent Qualité et de son rôle</t>
  </si>
  <si>
    <t>Outil de suivi de la démarche qualité (CR, réunion, planning des actions à mener)</t>
  </si>
  <si>
    <t>Système documentaire à jour</t>
  </si>
  <si>
    <t>Le centre de formation nomme un référent qualité et spécifie précisément ses missions.</t>
  </si>
  <si>
    <t xml:space="preserve">Si le centre de formation dispose de plusieurs sites ou antennes, il identifie dans son organigramme une personne en charge de la diffusion à tous les sites ou antennes des procédures et pratiques de fonctionnement et du contrôle de leur respect, en vue d’assurer une harmonisation de la qualité de service fournie aux apprenants. </t>
  </si>
  <si>
    <t>Le système documentaire est tenu à jour.</t>
  </si>
  <si>
    <t>18.1</t>
  </si>
  <si>
    <t>18.2</t>
  </si>
  <si>
    <t>18.3</t>
  </si>
  <si>
    <t>18.4</t>
  </si>
  <si>
    <t>Exigence 19 : Le centre de formation évalue, prévient les risques professionnels relatifs à ses postes de travail et plateaux techniques de formation, et respecte les règles légales de sécurité</t>
  </si>
  <si>
    <t>Autorisation d’ouverture</t>
  </si>
  <si>
    <t>Document unique à jour</t>
  </si>
  <si>
    <t>Programme de prévention associé</t>
  </si>
  <si>
    <t>Registre sécurité tenu à jour</t>
  </si>
  <si>
    <t>Contrôles réglementaires effectués</t>
  </si>
  <si>
    <t>Affichage des plans de sécurité/ Extincteurs / Eclairage « sortie de secours »</t>
  </si>
  <si>
    <t>Exercices d’évacuation régulièrement menés et enregistrés</t>
  </si>
  <si>
    <t>Formation du personnel à la conduite à tenir en cas d’incendie et à la manipulation des moyens de secours</t>
  </si>
  <si>
    <t>Le centre de formation est en capacité de produire une copie de son autorisation d’ouverture.</t>
  </si>
  <si>
    <t xml:space="preserve">Le document unique est formalisé et suivi. </t>
  </si>
  <si>
    <t>Des actions préventives ou correctives sont mises en œuvre en mobilisant le cas échéant le CHSCT dans le respect de ses attributions.</t>
  </si>
  <si>
    <t>Le centre assure toutes les actions nécessaires et obligatoires relatives à sa catégorie ERP.</t>
  </si>
  <si>
    <t>19.1</t>
  </si>
  <si>
    <t>19.2</t>
  </si>
  <si>
    <t>19.4</t>
  </si>
  <si>
    <t>Exigence 20 : Le centre de formation met en place des pratiques responsables</t>
  </si>
  <si>
    <t>Compte rendu de réunions attestant du suivi du plan d'actions</t>
  </si>
  <si>
    <t>Exigence 21 : Le centre de formation réalise annuellement une auto-évaluation du respect des engagements et dispositions du présent référentiel</t>
  </si>
  <si>
    <t>Procédure d’audit interne</t>
  </si>
  <si>
    <t>Rapport d’audit interne</t>
  </si>
  <si>
    <t>Exigence 22 : Le centre de formation met en œuvre une politique d’amélioration continue de la qualité</t>
  </si>
  <si>
    <t>Process d’amélioration continu</t>
  </si>
  <si>
    <t>Tableau de bord qualité</t>
  </si>
  <si>
    <t>Plan de progrès</t>
  </si>
  <si>
    <t>Ce plan d’actions s’appuie en particulier sur la sensibilisation des apprenants et du personnel.</t>
  </si>
  <si>
    <t>Des indicateurs de suivi sont mis en place et suivis.</t>
  </si>
  <si>
    <t>Les résultats obtenus sont analysés régulièrement et exploités pour améliorer le plan d’actions.</t>
  </si>
  <si>
    <t>20.1</t>
  </si>
  <si>
    <t>20.2</t>
  </si>
  <si>
    <t>20.3</t>
  </si>
  <si>
    <t>20.4</t>
  </si>
  <si>
    <t>21.1</t>
  </si>
  <si>
    <t>21.2</t>
  </si>
  <si>
    <t>Des audits internes sont mis en place.
L’auto-évaluation est réalisée dans un cadre collectif associant le personnel du centre.</t>
  </si>
  <si>
    <t>22.1</t>
  </si>
  <si>
    <t>22.2</t>
  </si>
  <si>
    <t>Exigence 23 : La procédure de recrutement et d’intégration permet aux personnes embauchées et aux intervenants externes de partager les objectifs de qualité du centre de formation</t>
  </si>
  <si>
    <t>Turn over / taux de rupture de contrat en période d’essai</t>
  </si>
  <si>
    <t>Livret d’accueil du personnel</t>
  </si>
  <si>
    <t>Exigence 24 : Le centre de formation assure l’actualisation et le développement des compétences de ses personnels</t>
  </si>
  <si>
    <t>Etat des qualifications et compétences de chaque acteur</t>
  </si>
  <si>
    <t>Comptes rendus des entretiens d’évaluation</t>
  </si>
  <si>
    <t xml:space="preserve">Pourcentage de la masse salariale affectée à la formation continue des salariés </t>
  </si>
  <si>
    <t xml:space="preserve">Attestations obtenues suite aux actions de formation suivies </t>
  </si>
  <si>
    <t xml:space="preserve">Personnels ayant participé à une formation certifiante </t>
  </si>
  <si>
    <t>Mesure de satisfaction des personnels ayant suivi une formation</t>
  </si>
  <si>
    <t>Le centre de formation définit précisément la procédure et les responsabilités pour le recrutement et l’évaluation des personnels et intervenants externes.</t>
  </si>
  <si>
    <t>Il formalise une procédure d’intégration permettant aux nouveaux embauchés et intervenants de connaître le mode de fonctionnement du centre de formation et les dispositions qualité.</t>
  </si>
  <si>
    <t>Le centre de formation :
     - définit la structure quantitative et qualitative des emplois et des compétences nécessaires à son activité (et le cas échéant à ses projets de développement)
     - tient à jour l’état des qualifications et compétences détenues par chacun des acteurs (permanents et intervenants réguliers).</t>
  </si>
  <si>
    <t>Des entretiens d’évaluation individuels sont organisés à échéance régulière et donnent lieu à une discussion sur les compétences acquises et sur les actions à entreprendre pour les actualiser et les développer.</t>
  </si>
  <si>
    <t>Le centre de formation met en œuvre les actions d’information et d’appui nécessaires pour permettre à ses personnels d’accroître leurs qualifications et compétences en faisant reconnaître les acquis de leur expérience.</t>
  </si>
  <si>
    <t>23.1</t>
  </si>
  <si>
    <t>23.2</t>
  </si>
  <si>
    <t>24.1</t>
  </si>
  <si>
    <t>24.2</t>
  </si>
  <si>
    <t>24.3</t>
  </si>
  <si>
    <t>Le centre de formation établit et évalue un plan de formation permettant à son personnel d’acquérir les compétences et qualifications requises par son activité et le cas échéant ses projets de développement.
Le centre de formation calcule le pourcentage de la masse salariale affectée à la formation continue des salariés et veille à sa constante amélioration.</t>
  </si>
  <si>
    <t>24.4</t>
  </si>
  <si>
    <t>Exigence 26 : Le centre de formation prend en compte l’évolution des métiers et fait évoluer l’ingénierie pédagogique relative à ses domaines d’activité</t>
  </si>
  <si>
    <t>Evolution des contenus pédagogiques</t>
  </si>
  <si>
    <t xml:space="preserve">Moyens et actions de veille pédagogique mis en œuvre </t>
  </si>
  <si>
    <t>Plan éventuel de formation des formateurs et des intervenants en formation</t>
  </si>
  <si>
    <t>Exigence 27 : Le centre de formation analyse la faisabilité de l’appel d’offres / à projets avant d’y répondre</t>
  </si>
  <si>
    <t>Comptes rendus des réunions de travail</t>
  </si>
  <si>
    <t>Exigence 28 : Le centre de formation construit la réponse à l’appel d’offres / à projets selon une méthodologie définie</t>
  </si>
  <si>
    <t>Planification des activités de conception</t>
  </si>
  <si>
    <t>Compte rendu des réunions de conception (participants, décisions, suivi, validation)</t>
  </si>
  <si>
    <t>Exigence 29 : Le centre de formation exploite les réponses aux demandes et appels d’offres / à projets</t>
  </si>
  <si>
    <t>Documents de contractualisation avec le financeur</t>
  </si>
  <si>
    <t>Diffusion des documents nécessaires à l’équipe</t>
  </si>
  <si>
    <t>Exploitation des résultats des réponses aux appels d'offres / à projet ou commandes des entreprises</t>
  </si>
  <si>
    <t>Exigence 30 : Si l’action de formation est réalisée avec d’autres centres de formation, les contributions des différents intervenants sont clairement définies et formalisées</t>
  </si>
  <si>
    <t>PV des réunions de régulation avec les partenaires</t>
  </si>
  <si>
    <t>Modalités de suivi des intervenants extérieurs</t>
  </si>
  <si>
    <t>Evaluation</t>
  </si>
  <si>
    <t>Pour les CFA : Comités de liaison</t>
  </si>
  <si>
    <t>Exigence 31 : Le centre de formation met à disposition des formateurs et des apprenants les ressources pédagogiques nécessaires au bon déroulement des actions de formation, notamment grâce à un centre de ressources</t>
  </si>
  <si>
    <t>Existence d'un centre de ressources</t>
  </si>
  <si>
    <t>Procédure pour la gestion du centre de ressources</t>
  </si>
  <si>
    <t>Liste des ressources disponibles</t>
  </si>
  <si>
    <t>Plage horaire d’ouverture du centre ressources</t>
  </si>
  <si>
    <t>26.1</t>
  </si>
  <si>
    <t>26.2</t>
  </si>
  <si>
    <t>Le centre de formation s’informe des méthodes et outils pédagogiques innovants en lien avec ses domaines d’activité ainsi que des évolutions du contenu des certifications et des modalités de validation possibles.
Pour ce faire, il identifie les sources de documentation et d’information et participe à des actions de professionnalisation ou à des manifestations extérieures utiles.</t>
  </si>
  <si>
    <t>28.1</t>
  </si>
  <si>
    <t>27.1</t>
  </si>
  <si>
    <t>27.2</t>
  </si>
  <si>
    <t>27.3</t>
  </si>
  <si>
    <t>Le centre de formation diffuse le cahier des charges et/ou la proposition retenue par le client aux intervenants et à l’équipe administrative chargée de sa mise en œuvre.</t>
  </si>
  <si>
    <t>Le centre de formation maîtrise les modalités de contractualisation avec le financeur et, s’il est retenu pour mettre en œuvre l’action commandée, il connaît les procédures et documents qui conditionnent son lancement.
Le cas échéant, le centre de formation vérifie auprès des valideurs les conditions requises pour l’ouverture de l’action de formation.</t>
  </si>
  <si>
    <t>29.1</t>
  </si>
  <si>
    <t>29.2</t>
  </si>
  <si>
    <t>30.1</t>
  </si>
  <si>
    <t>30.2</t>
  </si>
  <si>
    <t>Le centre de formation dispose d’un centre de ressources (physique ou virtuel, en propre ou en partenariat) à disposition des formateurs et des apprenants, capitalisant les documents, supports et outils pédagogiques relatifs à ses actions de formation.</t>
  </si>
  <si>
    <t>Les responsabilités et modalités de gestion de ce centre de ressources sont définies et formalisées.</t>
  </si>
  <si>
    <t>31.1</t>
  </si>
  <si>
    <t>31.2</t>
  </si>
  <si>
    <t>31.3</t>
  </si>
  <si>
    <t>Calcul fiabilisé du taux de marge brute par action</t>
  </si>
  <si>
    <t>Exigence 33 : Le centre de formation accompagne les apprenants dans leur recherche d’entreprise d’accueil / Lieu de stage / site qualifiant.</t>
  </si>
  <si>
    <t>Récépissés d’inscription des offres des CFA déposées sur la Banque Régionale de l’Emploi et de l’Apprentissage – BREA</t>
  </si>
  <si>
    <t>Démarches administratives CFA/employeurs/chambres consulaires</t>
  </si>
  <si>
    <t>Process d’agrément d’un site qualifiant</t>
  </si>
  <si>
    <t>Exigence 34 : Le centre de formation désigne un référent « suivi en entreprise » / « suivi site qualifiant »</t>
  </si>
  <si>
    <t>Référent désigné, identifié, connu de l’apprenant, des formateurs, des financeurs et de l’entreprise d’accueil/du site qualifiant</t>
  </si>
  <si>
    <t>Identification de la mission dans la fiche de poste</t>
  </si>
  <si>
    <t>Outils de liaison entre le centre de formation et l’entreprise / le site qualifiant</t>
  </si>
  <si>
    <t>Exigence 35 : Le centre de formation assure la cohérence pédagogique de l’alternance</t>
  </si>
  <si>
    <t>Conventions entre centre de formation, entreprise d'accueil et apprenant</t>
  </si>
  <si>
    <t>Définition des objectifs pédagogiques du stage</t>
  </si>
  <si>
    <t>Compte rendu des visites de stage / suivi téléphonique</t>
  </si>
  <si>
    <t>Organisation de temps de régulation au retour de stage</t>
  </si>
  <si>
    <t>Exigence 36 : Le centre favorise et valorise le tutorat</t>
  </si>
  <si>
    <t>Exigence 37 : Le centre mène une politique active de prévention des ruptures pour la formation en entreprise</t>
  </si>
  <si>
    <t>Réunions de régulation (entreprise d’accueil / site qualifiant / lieu de stage, apprenant, centre de formation + famille si l’apprenant est mineur)</t>
  </si>
  <si>
    <t>Exigence 38 : Le centre de formation et les entreprises d’accueil de l’alternance/de stage ont la possibilité de formuler leurs préoccupations</t>
  </si>
  <si>
    <t>Fiche de régulation partagée</t>
  </si>
  <si>
    <t>CFA : mise en œuvre d’une médiation, voire d’un accompagnement à la recherche d’un nouvel apprenti</t>
  </si>
  <si>
    <t>32.1</t>
  </si>
  <si>
    <t>Si l’apprenti en était dépourvu à son entrée dans le CFA, ce dernier accompagne l’apprenant pour la signature de son contrat d’apprentissage.</t>
  </si>
  <si>
    <t>33.1</t>
  </si>
  <si>
    <t>33.2</t>
  </si>
  <si>
    <t>33.3</t>
  </si>
  <si>
    <t>34.1</t>
  </si>
  <si>
    <t>Les objectifs pédagogiques des périodes en entreprise, les moyens mis à disposition de l’apprenant dans l’entreprise et les modalités de liaison, de suivi et d’évaluation sont clairement définis dans une convention entre le centre, l’entreprise d’accueil et l’apprenant.</t>
  </si>
  <si>
    <t>35.1</t>
  </si>
  <si>
    <t>35.2</t>
  </si>
  <si>
    <t>35.3</t>
  </si>
  <si>
    <t>36.1</t>
  </si>
  <si>
    <t>Dans le cadre d’une rupture de contrat d’apprentissage, le CFA accompagne administrativement la rupture de contrat et aide à la recherche d’un nouvel employeur.</t>
  </si>
  <si>
    <t>37.1</t>
  </si>
  <si>
    <t>37.2</t>
  </si>
  <si>
    <t>37.3</t>
  </si>
  <si>
    <t>37.4</t>
  </si>
  <si>
    <t>Chaque partie prenante d’une formation en alternance (entreprise d’accueil ou site qualifiant - centre de formation - apprenant) connait son interlocuteur pour alerter et rendre compte d’éventuelles difficultés ou dysfonctionnements rencontrés.
Le référent « Suivi entreprise / Suivi site qualifiant » est en particulier en charge de recueillir les préoccupations et remontées des entreprises d’accueil / lieux de stage / sites qualifiants.</t>
  </si>
  <si>
    <t>38.1</t>
  </si>
  <si>
    <t>38.2</t>
  </si>
  <si>
    <t>Concernant l’apprentissage, le CFA accompagne l’entreprise d’accueil pour gérer les situations conflictuelles et les ruptures de contrat.</t>
  </si>
  <si>
    <t>Participation aux manifestations partenariales du réseau des acteurs emploi-formation</t>
  </si>
  <si>
    <t>Ateliers, échanges de pratiques inter-structures</t>
  </si>
  <si>
    <t>Exigence 41 : Le centre de formation participe, avec les acteurs institutionnels et socio-économiques du territoire, à la promotion des actions de formation</t>
  </si>
  <si>
    <t>Sites internet</t>
  </si>
  <si>
    <t>Le centre de formation contribue à faire connaître l’environnement et le tissu économique régional.
Le centre de formation organise régulièrement des interventions de professionnels ou des rencontres entre formateurs/apprenants et entreprises.
Le centre de formation favorise l’accès de ses apprenants aux manifestations et lieux d’échanges sur l’emploi.
En lien avec la formation dispensée, le centre de formation s’assure que l’apprenant a bien identifié les métiers.</t>
  </si>
  <si>
    <t>39.1</t>
  </si>
  <si>
    <t>39.2</t>
  </si>
  <si>
    <t>40.1</t>
  </si>
  <si>
    <t>41.1</t>
  </si>
  <si>
    <t>Exigence 42 : Le centre de formation suit les absences et les abandons de parcours, et analyse leurs motifs</t>
  </si>
  <si>
    <t>Taux de rupture de parcours / Taux de rupture des contrats d’apprentissage</t>
  </si>
  <si>
    <t>Analyse des motifs de rupture (causes)</t>
  </si>
  <si>
    <t>Exigence 43 : Le centre de formation évalue la satisfaction des apprenants en fin de formation</t>
  </si>
  <si>
    <t>Synthèse annuelle des résultats et exploitation</t>
  </si>
  <si>
    <t>Procédure de remise du diplôme ou parchemin ou certification à l’apprenant</t>
  </si>
  <si>
    <t>Exigence 45 : Le centre de formation s’assure de l’efficacité des actions de formation qu’il a organisées par une amélioration continue des retours à l’emploi</t>
  </si>
  <si>
    <t>Procédure / Moyens mis en place pour établir le taux d'insertion professionnelle</t>
  </si>
  <si>
    <t>Taux de retour des enquêtes</t>
  </si>
  <si>
    <t>Plan d’actions relatif à l’insertion professionnelle / Plan de progrès</t>
  </si>
  <si>
    <t>Personnel identifié et formé</t>
  </si>
  <si>
    <t>Procédure de communication aux financeurs et aux acteurs de l’insertion</t>
  </si>
  <si>
    <t>Taux de réponse aux enquêtes post formation</t>
  </si>
  <si>
    <t>Exigence 47 : Le centre de formation réalise un bilan de chaque action de formation et vérifie la conformité de la prestation réalisée au projet</t>
  </si>
  <si>
    <t>Bilan quantitatif et qualitatif de chaque action de formation</t>
  </si>
  <si>
    <t>Plan d’amélioration pour les futures actions / Plan de progrès</t>
  </si>
  <si>
    <t>Le centre de formation effectue un suivi des absences et des ruptures de parcours. Il recueille et analyse les motifs évoqués par les apprenants.</t>
  </si>
  <si>
    <t>Il met en place (en propre ou en partenariat) un dispositif, des dispositions ou un plan d’actions global, visant à prévenir les ruptures de parcours, notamment celles tenant aux difficultés périphériques à la formation.</t>
  </si>
  <si>
    <t>Il analyse les résultats et, le cas échéant, met en place les actions d’amélioration nécessaires.</t>
  </si>
  <si>
    <t>Le centre de formation analyse ces résultats et, si nécessaire, met en place des actions d’amélioration.</t>
  </si>
  <si>
    <t>Pour les actions de formation professionnelle continue des demandeurs d’emploi notamment, lorsque le taux d’insertion d’une action est inférieur à 70%, le centre de formation met en place un plan d’actions correctives.</t>
  </si>
  <si>
    <t>42.1</t>
  </si>
  <si>
    <t>42.2</t>
  </si>
  <si>
    <t>43.1</t>
  </si>
  <si>
    <t>43.2</t>
  </si>
  <si>
    <t>44.1</t>
  </si>
  <si>
    <t>44.2</t>
  </si>
  <si>
    <t>44.3</t>
  </si>
  <si>
    <t>45.1</t>
  </si>
  <si>
    <t>45.2</t>
  </si>
  <si>
    <t>Le centre de formation met en œuvre les méthodes qui assurent un bon taux de réponse aux enquêtes post formation. 
Le centre de formation sensibilise ses apprenants durant la formation aux enjeux des enquêtes à 6 mois.</t>
  </si>
  <si>
    <t>Les enseignements de ce bilan donnent lieu aux ajustements nécessaires lorsque l’action de formation concernée est récurrente (organisation, planning, programme, méthodes et équipements pédagogiques…).</t>
  </si>
  <si>
    <t>RESEAU</t>
  </si>
  <si>
    <t>RESEAU SASO</t>
  </si>
  <si>
    <t>DECRET QUALITE</t>
  </si>
  <si>
    <t>1 Qualité du service rendu aux apprenants</t>
  </si>
  <si>
    <t>3 Performance vers l'emploi</t>
  </si>
  <si>
    <t>46.1</t>
  </si>
  <si>
    <t>46.2</t>
  </si>
  <si>
    <t>46.3</t>
  </si>
  <si>
    <t>47.1</t>
  </si>
  <si>
    <t>47.2</t>
  </si>
  <si>
    <t>47.3</t>
  </si>
  <si>
    <t>Critères</t>
  </si>
  <si>
    <t>Process de positionnement défini</t>
  </si>
  <si>
    <t>Contrat pédagogique avec des objectifs et des moyens définis</t>
  </si>
  <si>
    <t>Identification d’un référent pédagogique et de son rôle, connu de l’apprenant</t>
  </si>
  <si>
    <t>Compte-rendu des réunions de coordination pédagogique / Suivi des actions identifiées</t>
  </si>
  <si>
    <t>Dossier pédagogique dont comptes rendus des entretiens de régulation et évaluation des compétences</t>
  </si>
  <si>
    <r>
      <t>Un entretien individuel d’évaluation est réalisé avec chaque apprenant à la fin de son parcours, en présence de son référent pédagogique (</t>
    </r>
    <r>
      <rPr>
        <i/>
        <sz val="11"/>
        <rFont val="Trebuchet MS"/>
        <family val="2"/>
      </rPr>
      <t>a minima</t>
    </r>
    <r>
      <rPr>
        <sz val="11"/>
        <rFont val="Trebuchet MS"/>
        <family val="2"/>
      </rPr>
      <t xml:space="preserve"> pour les apprenants en cas d’échec à l’examen ou de validation partielle). </t>
    </r>
  </si>
  <si>
    <r>
      <t xml:space="preserve">Exigence 16 : Le centre de formation assure le bon exercice de la fonction de délégué </t>
    </r>
    <r>
      <rPr>
        <sz val="11"/>
        <rFont val="Trebuchet MS"/>
        <family val="2"/>
      </rPr>
      <t>(pour les formations supérieures à 400 heures)</t>
    </r>
  </si>
  <si>
    <t>Plan d'actions pluriannuel / Programmation annuelle des actions de sensibilisation</t>
  </si>
  <si>
    <t>Indicateurs et tableau de bord de suivi pluriannuel</t>
  </si>
  <si>
    <t>Procédure de recrutement et d’intégration</t>
  </si>
  <si>
    <t>Plan de formation prévisionnel et évaluation du plan de formation</t>
  </si>
  <si>
    <t>Procédure de conception et de développement des offres de formation ou dossier type</t>
  </si>
  <si>
    <t xml:space="preserve">Le centre de formation constitue, renouvelle et entretient son réseau d’entreprises.
Les apprenants bénéficient d’un appui personnalisé de la part du centre de formation pour la recherche d’une entreprise d’accueil, en particulier s’agissant des apprentis. </t>
  </si>
  <si>
    <t xml:space="preserve">Un référent « suivi en entreprise » / « suivi site qualifiant » est désigné pour accompagner l’apprenant pendant toute la durée de son parcours de formation. Il fait le lien avec l’entreprise d’accueil et s’assure du respect des objectifs et conditions de la convention de stage. </t>
  </si>
  <si>
    <t>Salons, forums, journées portes ouvertes, site anciens élèves</t>
  </si>
  <si>
    <t>Eléments de contrôle de l’assiduité en centre et en entreprise</t>
  </si>
  <si>
    <r>
      <t>Dispositions ou plan d’actions pour la prévention des ruptures de parcours (</t>
    </r>
    <r>
      <rPr>
        <i/>
        <sz val="11"/>
        <rFont val="Trebuchet MS"/>
        <family val="2"/>
      </rPr>
      <t>a minima</t>
    </r>
    <r>
      <rPr>
        <sz val="11"/>
        <rFont val="Trebuchet MS"/>
        <family val="2"/>
      </rPr>
      <t xml:space="preserve"> une liste des solutions possibles en fonction des risques identifiés)</t>
    </r>
  </si>
  <si>
    <t>Le contenu de l’action de formation suivie et les éléments d’évaluation sont inclus dans le dossier pédagogique de l’apprenant.</t>
  </si>
  <si>
    <t>1.1.1</t>
  </si>
  <si>
    <t>1.1.2</t>
  </si>
  <si>
    <t>1.1.3</t>
  </si>
  <si>
    <t>1.2.1</t>
  </si>
  <si>
    <t>1.2.2</t>
  </si>
  <si>
    <t>1.3.1</t>
  </si>
  <si>
    <t>1.3.2</t>
  </si>
  <si>
    <t>1.3.3</t>
  </si>
  <si>
    <t>1.4.1</t>
  </si>
  <si>
    <t>1.4.2</t>
  </si>
  <si>
    <t>3.3.1</t>
  </si>
  <si>
    <t>3.3.2</t>
  </si>
  <si>
    <t>1.5.1</t>
  </si>
  <si>
    <t>1.5.2</t>
  </si>
  <si>
    <t>2.1.1</t>
  </si>
  <si>
    <t>2.1.2</t>
  </si>
  <si>
    <t>3.2.1</t>
  </si>
  <si>
    <t>3.1.3</t>
  </si>
  <si>
    <t>3.1.2</t>
  </si>
  <si>
    <t>2.4.5</t>
  </si>
  <si>
    <t>2.1.3</t>
  </si>
  <si>
    <t>2.2.1</t>
  </si>
  <si>
    <t>2.2.2</t>
  </si>
  <si>
    <t>2.3.1</t>
  </si>
  <si>
    <t>2.3.2</t>
  </si>
  <si>
    <t>2.3.3</t>
  </si>
  <si>
    <t>2.3.4</t>
  </si>
  <si>
    <t>2.3.5</t>
  </si>
  <si>
    <t>1.2.3</t>
  </si>
  <si>
    <t>3.2.3</t>
  </si>
  <si>
    <t>3.2.4</t>
  </si>
  <si>
    <t>2.4.1</t>
  </si>
  <si>
    <t>2.4.2</t>
  </si>
  <si>
    <t>2.4.4</t>
  </si>
  <si>
    <t>2.4.3</t>
  </si>
  <si>
    <t>2.2.5</t>
  </si>
  <si>
    <t>2.2.6</t>
  </si>
  <si>
    <t>2.2.3</t>
  </si>
  <si>
    <t>1.5.3</t>
  </si>
  <si>
    <t>1.5.7</t>
  </si>
  <si>
    <t>1.5.8</t>
  </si>
  <si>
    <t>2.3.6</t>
  </si>
  <si>
    <t>2.2.4</t>
  </si>
  <si>
    <t>1.3.4</t>
  </si>
  <si>
    <t>1.5.4</t>
  </si>
  <si>
    <t>1.5.5</t>
  </si>
  <si>
    <t>1.5.6</t>
  </si>
  <si>
    <t>Les horaires d'accueil sont affichés à l’entrée du centre.</t>
  </si>
  <si>
    <t>Le contenu pédagogique des actions de formation proposées par le centre de formation intègre progressivement les adaptations nécessaires des métiers et des pratiques professionnelles, notamment en réponse aux enjeux de développement durable.</t>
  </si>
  <si>
    <t>1.2
1.4</t>
  </si>
  <si>
    <t>1.3
1.4</t>
  </si>
  <si>
    <t>2.2
3.1</t>
  </si>
  <si>
    <t>1.3
3.1</t>
  </si>
  <si>
    <t>2.1
3.1</t>
  </si>
  <si>
    <t>2.3
5.2</t>
  </si>
  <si>
    <t>6.3</t>
  </si>
  <si>
    <t>5.2
6.3</t>
  </si>
  <si>
    <t>2
3</t>
  </si>
  <si>
    <t>1
5</t>
  </si>
  <si>
    <t>5.4</t>
  </si>
  <si>
    <t>X</t>
  </si>
  <si>
    <t>La démarche qualité est animée via des réunions régulières et suivies. Un travail d’harmonisation des outils est conduit. Le management prévoit une information et un outillage formalisé de toute la chaine de qualité du centre de formation.</t>
  </si>
  <si>
    <t>Plan d’actions "Accessibilité" / Agenda d’accessibilité programmé</t>
  </si>
  <si>
    <t>Plan d'actions</t>
  </si>
  <si>
    <t>Lors du dépôt de sa candidature, le centre de formation vérifie que l’apprenant possède les prérequis nécessaires pour suivre la formation.
Le centre s’assure que la demande s’inscrit dans le cadre d’un projet professionnel travaillé en amont, avec les dispositifs en charge de l’orientation. Dans le cas contraire, l’organisme adresse le candidat à l’interlocuteur pertinent.</t>
  </si>
  <si>
    <t>Informations données sur le positionnement réglementaire…</t>
  </si>
  <si>
    <t>Formation continue</t>
  </si>
  <si>
    <t>Sanitaire et social</t>
  </si>
  <si>
    <t>Apprentis-sage</t>
  </si>
  <si>
    <t>Le process de recrutement est mis en œuvre conformément aux exigences des financeurs.</t>
  </si>
  <si>
    <t>Exigence 3 : A son entrée en formation, l’apprenant bénéficie d’un accueil personnalisé et d’une information claire sur le centre de formation, l’action de formation, les droits et obligations des apprenants</t>
  </si>
  <si>
    <t>Un positionnement pédagogique est effectué avec chaque apprenant à son entrée en formation. Il comporte : 
     - L’identification des acquis et des points de difficulté,
     - L’analyse et la prise en compte des attentes, des motivations et du projet professionnel.</t>
  </si>
  <si>
    <t>Ratio d'utilisation des équipements et plateaux techniques / apprenant</t>
  </si>
  <si>
    <t>Accessibilité du centre (Transports en commun, possibilité de stationnement…)</t>
  </si>
  <si>
    <t>19.5</t>
  </si>
  <si>
    <t>Le centre de formation nomme un référent sécurité (propre à sa structure) et identifie ses missions.</t>
  </si>
  <si>
    <t>Identification du référent sécurité et de son rôle</t>
  </si>
  <si>
    <t>Avis de la commission de sécurité (sauf ERP5)</t>
  </si>
  <si>
    <t>Moyens de sensibilisation au développement durable mis en place</t>
  </si>
  <si>
    <t>Le centre de formation détermine son/ses périmètre(s) de marché / périmètre(s) d'intervention et sait valoriser son expérience.</t>
  </si>
  <si>
    <t>Descriptif des types de clients / types de formation
Références clients / Références interventions</t>
  </si>
  <si>
    <t>4.3
5.4</t>
  </si>
  <si>
    <t>Conventions de partenariat / Cahier des charges identifiant les rôles et responsabilités de chacune des parties prenantes</t>
  </si>
  <si>
    <t>Coût horaire par apprenant</t>
  </si>
  <si>
    <t>Grille d’analyse de coûts avec critères de détermination</t>
  </si>
  <si>
    <t>Planning d'alternance adapté</t>
  </si>
  <si>
    <t>Accompagnement personnalisé et tracé</t>
  </si>
  <si>
    <t xml:space="preserve">Dans le cadre de son plan global de lutte contre les ruptures, le centre a un suivi personnalisé. Si l’apprenant rencontre des difficultés au cours de sa formation en entreprise, le centre de formation conduit avec le maître d’apprentissage / le tuteur une action de régulation, de médiation et de recherche de solutions. </t>
  </si>
  <si>
    <t>6.2
6.3</t>
  </si>
  <si>
    <t>Exigence 25 : Les actions de formation proposées par le centre de formation sont conformes aux référentiels nationaux de certification.</t>
  </si>
  <si>
    <t>Le centre de formation applique les obligations et, le cas échéant, intègre les évolutions réglementaires relatives aux actions de formation qu’il propose, notamment : l’organisation en modules, les durées réglementaires, les équipements pédagogiques…
Le centre dispose des agréments et habilitations nécessaires et à jour (pour organiser la formation, la session de validation, ou délivrer la certification professionnelle).</t>
  </si>
  <si>
    <t>Référentiels de certification des formations délivrées
Habilitations, agréments, contrôles de conformité</t>
  </si>
  <si>
    <t>Check list de détermination de la faisabilité identifiant les critères</t>
  </si>
  <si>
    <t>Classeur des textes réglementaires applicables
Politique générale de l'établissement incluant la lutte contre les discriminations</t>
  </si>
  <si>
    <t>Attestation de respect des données intellectuelles / Droit à l’image</t>
  </si>
  <si>
    <t>Indicateur traduisant les adaptations de parcours réalisées (par exemple, écart type des durées de formation)</t>
  </si>
  <si>
    <t>Procédure Allègement ou Aménagement de formation ou Dispense, Acquis (y compris VAE)</t>
  </si>
  <si>
    <t>Identification d’un référent administratif et de son rôle, connu et identifié par l'apprenant</t>
  </si>
  <si>
    <t>Identification et formation du référent Handicap, connu et identifié par l'apprenant / Description de son rôle</t>
  </si>
  <si>
    <t>Avant de répondre à un appel d'offre/à projet/commandes d'entreprises, le centre de formation s'assure de la faisabilité en interne :
     - analyse des compétences nécessaires et disponibles en interne
     - analyse des équipements et matériels pédagogiques nécessaires et disponibles
     - analyse du partenariat d'entreprise nécessaire et existant en interne
     - besoin en intervenants extérieurs, de mise en œuvre un partenariat...
Les critères de détermination de la faisabilité sont définis et exhaustifs et un outil formel d'analyse de faisabilité existe.</t>
  </si>
  <si>
    <t>Evolution du taux d'insertion de Bénéficiaires de l’Obligation d’Emploi (BOE)</t>
  </si>
  <si>
    <t>Evolution du taux de personnes en situation de handicap intégrant la formation</t>
  </si>
  <si>
    <t>Le centre de formation communique ces informations à ses financeurs et aux acteurs du réseau, notamment celui des CEP.</t>
  </si>
  <si>
    <t>En ce qui concerne les formations aux métiers de la santé et du travail social, le centre de formation propose à l’apprenant un parcours adapté aux cadres et référentiels de formation. Il propose également un contrat pédagogique, obligatoire pour les redoublants et les revalidants.</t>
  </si>
  <si>
    <t>Pour les formations aux métiers de la santé et du travail social, le centre de formation organise des conseils pédagogiques / conseils techniques / commissions de validation des crédits conformément aux référentiels de formation.</t>
  </si>
  <si>
    <t>Pour les formations aux métiers de la santé et du travail social, le centre de formation met en place une procédure d’agrément des sites qualifiants.</t>
  </si>
  <si>
    <t>Dans le cas des CFA et des établissements de formation aux métiers de la santé et du travail social, le centre identifie, construit avec ses équipes et met en œuvre sa politique d’établissement. Celle-ci répond aux enjeux de l’État, de la Région, des entreprises et des Branches professionnelles.</t>
  </si>
  <si>
    <t>Celui-ci permet notamment de l’adresser vers les personnes ressources adéquates, en fonction de son projet.
Dans le cas où l'apprenant a été initialement adressé par un CEP, un retour d'informations est communiqué à ce dernier.</t>
  </si>
  <si>
    <t>Eléments de preuve</t>
  </si>
  <si>
    <r>
      <rPr>
        <b/>
        <sz val="16"/>
        <color rgb="FFFF0000"/>
        <rFont val="Trebuchet MS"/>
        <family val="2"/>
      </rPr>
      <t>CI</t>
    </r>
    <r>
      <rPr>
        <sz val="11"/>
        <color rgb="FFFF0000"/>
        <rFont val="Trebuchet MS"/>
        <family val="2"/>
      </rPr>
      <t xml:space="preserve">
3.2</t>
    </r>
  </si>
  <si>
    <t>Le centre de formation tient à disposition du public le registre public d’accessibilité.</t>
  </si>
  <si>
    <t>Registre public d'accessibilité</t>
  </si>
  <si>
    <t>13.4</t>
  </si>
  <si>
    <t>1.A Accueil des apprenants</t>
  </si>
  <si>
    <t>INDICATEURS DATA DOCK</t>
  </si>
  <si>
    <t>Logo des financeurs sur les outils de communication</t>
  </si>
  <si>
    <t>Applicable uniquement aux formations préparatoires</t>
  </si>
  <si>
    <t>Le centre de formation s’assure de l’équité de traitement des candidatures en prévenant toute forme de discrimination, conformément aux dispositions réglementaires en vigueur.</t>
  </si>
  <si>
    <t>Eléments de processus de recrutement, par exemple test de positionnement, compte rendu de l’entretien de recrutement…</t>
  </si>
  <si>
    <t>Traçabilité des informations fournies aux candidats non retenus</t>
  </si>
  <si>
    <t>Le centre de formation informe les candidats dans les meilleurs délais de la suite donnée à leur candidature et réalise un suivi des candidats sur liste d’attente. 
Il veille à ce que toute personne non retenue sache à qui s’adresser pour poursuivre la construction de son projet (renvoi sur le CEP).</t>
  </si>
  <si>
    <t>Outil de saturation des places disponibles</t>
  </si>
  <si>
    <t>Actualisation des extranets dédiés (par exemple de la BROF)</t>
  </si>
  <si>
    <t>Livret d’accueil apprenant contenant notamment des informations sur les aides régionales</t>
  </si>
  <si>
    <t>1.B Formation et pédagogique</t>
  </si>
  <si>
    <t>Engagement de respect du règlement intérieur</t>
  </si>
  <si>
    <t>Exigence 4 : A partir de l’analyse de ses acquis et de ses besoins, le centre de formation propose à l’apprenant un parcours de formation adapté</t>
  </si>
  <si>
    <t>Suite au positionnement, le centre de formation propose à l’apprenant un parcours adapté. Il formalise avec l'apprenant un "contrat pédagogique" qui décline les objectifs individualisés à atteindre et les engagements réciproques (y compris, le cas échéant, les modalités particulières de suivi et d’accompagnement).</t>
  </si>
  <si>
    <t>Notification d’inscription aux certifications, dérogation, dispenses, attestation d’aménagements d’épreuves…
SASO : Tableau des convocations</t>
  </si>
  <si>
    <t>Projet pédagogique
Dossiers individuels
Modalités pédagogiques innovantes (par exemple, Classe inversée, FOAD, Moocs...)</t>
  </si>
  <si>
    <t>Le centre de formation promeut la mobilité internationale, en mobilisant les aides européennes et/ou accompagne les apprenants dans le montage de leur dossier.</t>
  </si>
  <si>
    <t>Réponse à appel à projets</t>
  </si>
  <si>
    <t>1.C Suivi et accompagnement</t>
  </si>
  <si>
    <t>1.D Vie quotidienne en formation</t>
  </si>
  <si>
    <t>Exigence 10 : L’apprenant est informé et aidé pour toutes les démarches liées à son parcours</t>
  </si>
  <si>
    <t>Exigence 11 : Si l’apprenant rencontre des difficultés périphériques à la formation, le centre de formation l’écoute et l’oriente vers les acteurs susceptibles de l’aider</t>
  </si>
  <si>
    <t>11.2</t>
  </si>
  <si>
    <t>Exigence 12 : Les conditions d’accueil et de vie au sein de l’organisme de formation font l’objet d’une attention particulière de la part du centre de formation</t>
  </si>
  <si>
    <t>Information sur l’hébergement et la restauration proposés par le centre de formation</t>
  </si>
  <si>
    <t>Désignation d’une personne ressource, connue et identifiée par l'apprenant</t>
  </si>
  <si>
    <t>Liste actualisée des structures de prise en charge
Communication notamment sur les aides régionales (Carte Zou, Fonds d'Aide Régionale aux Apprentis, Pass Santé, Bourses pour le sanitaire et social…)</t>
  </si>
  <si>
    <t>Le centre de formation identifie les dispositifs susceptibles de lever les freins périphériques à la formation en apportant à l’apprenant des solutions pour les problèmes périphériques à son parcours de formation (hébergement, transports, restauration, santé…). Une communication sur les dispositifs d’aides, en particulier sur les aides régionales, est mise en place.</t>
  </si>
  <si>
    <t>1.E Participation des apprenants</t>
  </si>
  <si>
    <t>Il organise l'élection des délégués (pour les formations supérieures à 400 heures) et les rencontre régulièrement.</t>
  </si>
  <si>
    <t>2.A Organisation et management</t>
  </si>
  <si>
    <r>
      <rPr>
        <b/>
        <sz val="14"/>
        <color rgb="FFFF0000"/>
        <rFont val="Trebuchet MS"/>
        <family val="2"/>
      </rPr>
      <t>CI</t>
    </r>
    <r>
      <rPr>
        <sz val="11"/>
        <color rgb="FFFF0000"/>
        <rFont val="Trebuchet MS"/>
        <family val="2"/>
      </rPr>
      <t xml:space="preserve">
19.3</t>
    </r>
  </si>
  <si>
    <t>Auditeurs internes formés</t>
  </si>
  <si>
    <t>Vérification par l'auditeur de la mise à disposition du rapport dans l'espace de mutualisation</t>
  </si>
  <si>
    <t>Modalités d'accueil des intervenants extérieurs</t>
  </si>
  <si>
    <t>2.B Gestion des compétences</t>
  </si>
  <si>
    <t>2.C Ingénierie pédagogique</t>
  </si>
  <si>
    <t>Les partenaires et intervenants extérieurs sont évalués a minima annuellement.</t>
  </si>
  <si>
    <t>2.D Ingénierie financière</t>
  </si>
  <si>
    <t>3.A Alternance</t>
  </si>
  <si>
    <t>Livret de suivi du stagiaire / Livret d’apprentissage avec évaluation des compétences</t>
  </si>
  <si>
    <t>Des outils de liaison entre le centre et l’entreprise sont formalisés, permettant :
     - d’apprécier l’évolution de l’apprenant dans l’entreprise (analyser les acquis et les difficultés rencontrées),
     - d’ajuster en conséquence le parcours de formation dans le centre, sous la supervision du référent pédagogique (permettre à l'apprenant de réinvestir la pratique réalisée pendant les phases de formation en entreprise et de consolider sa connaissance et sa technique).
Un suivi systématique est réalisé par l'équipe pédagogique pour tous les stages.
Pour les CFA, conformément à la convention quinquennale, deux visites en entreprise par an doivent être réalisées et tracées.</t>
  </si>
  <si>
    <t>Le centre de formation veille à mobiliser le tuteur ou maître d’apprentissage et s'assure de la bonne compréhension de leur rôle.</t>
  </si>
  <si>
    <t>Fiche sur le rôle de tuteur ou du maitre d'apprentissage</t>
  </si>
  <si>
    <t>En particulier pour les CFA/SASO : réunions de tuteurs ou des maitres d'apprentissage</t>
  </si>
  <si>
    <t>Formation des tuteurs ou maitres d'apprentissage, parrainage…</t>
  </si>
  <si>
    <t>Procédure d’alerte et de régulation en cas d’absence ou de retenue de l’apprenant dans l’entreprise</t>
  </si>
  <si>
    <t xml:space="preserve">Dans le cadre d’absence(s) injustifiée(s), l’employeur doit prévenir le CFA.
Lors d'une absence de l'apprenti au CFA, l’employeur est alerté par le centre et informé des répercussions sur la ou les primes régionales qu’il peut percevoir. </t>
  </si>
  <si>
    <t>Réunions des maitres d'apprentissage ou autres modalités d'information</t>
  </si>
  <si>
    <t>Le CFA dispose de procédures et s’assure que chaque employeur a une bonne connaissance des dispositions liées à l'apprentissage dans le code du travail.</t>
  </si>
  <si>
    <t>Participation à l'analyse des métiers en tension</t>
  </si>
  <si>
    <t>Connaissance et participation au niveau du territoire (notamment en région Paca en lien avec les Opérations d'Intérêt Régional (OIR), les objectifs des différents contrats de plan Etat/Région…)</t>
  </si>
  <si>
    <t>Offres d’emploi communiquées aux apprenants, y compris celles qui sont transmises via les réseaux sociaux, les sites internet, les agences d'emploi, la BREA...</t>
  </si>
  <si>
    <t>Contenus de formation
Simulation d’entretien, de mise en situation, d’entrainement…</t>
  </si>
  <si>
    <t>Liens avec les collèges, les lycées, les universités</t>
  </si>
  <si>
    <t>Le centre met en œuvre des actions de promotion et de communication.
Des actions d’échanges inter-établissements, projets pédagogiques, concours... peuvent également être organisés.</t>
  </si>
  <si>
    <t>Soutien aux initiatives des apprenants</t>
  </si>
  <si>
    <t>3.C Suivi et évaluation de la performance</t>
  </si>
  <si>
    <t>3.B Préparation à l'emploi</t>
  </si>
  <si>
    <t>Taux d’absentéisme communiqué aux financeurs (et à l’entreprise pour les CFA) conformément aux dispositions définies par la Région</t>
  </si>
  <si>
    <t>Modalités de recueil de la satisfaction, par exemple, questionnaire de satisfaction</t>
  </si>
  <si>
    <t>Le centre de formation recueille la satisfaction aux apprenants à la fin de chaque action de formation.</t>
  </si>
  <si>
    <t>Pour les actions certifiantes et qualifiantes : Taux de personnes augmentant d’un degré leur niveau de diplôme grâce à la formation (enjeux FTLV) Hors SASO</t>
  </si>
  <si>
    <t>Exigence 44 : Le centre de formation suit la réussite aux examens des apprenants qui lui sont confiés</t>
  </si>
  <si>
    <t>Exigence 46 : Le centre transmet aux financeurs et aux acteurs de l’insertion des informations fiabilisées sur le devenir des apprenants</t>
  </si>
  <si>
    <t xml:space="preserve">Le centre de formation se dote des moyens nécessaires pour communiquer des informations fiabilisées sur le devenir des apprenants. Pour cela, il affecte les moyens techniques et humains nécessaires et suffisants. </t>
  </si>
  <si>
    <t>Le centre questionne les entreprises d'accueil des apprenants sur la qualité de l'action, les modalités de collaboration et les axes d'amélioration à apporter.</t>
  </si>
  <si>
    <r>
      <rPr>
        <b/>
        <sz val="14"/>
        <color rgb="FFFF0000"/>
        <rFont val="Trebuchet MS"/>
        <family val="2"/>
      </rPr>
      <t>CI</t>
    </r>
    <r>
      <rPr>
        <sz val="11"/>
        <color rgb="FFFF0000"/>
        <rFont val="Trebuchet MS"/>
        <family val="2"/>
      </rPr>
      <t xml:space="preserve">
1.3</t>
    </r>
  </si>
  <si>
    <r>
      <rPr>
        <b/>
        <sz val="14"/>
        <color rgb="FFFF0000"/>
        <rFont val="Trebuchet MS"/>
        <family val="2"/>
      </rPr>
      <t>CI</t>
    </r>
    <r>
      <rPr>
        <sz val="11"/>
        <color rgb="FFFF0000"/>
        <rFont val="Trebuchet MS"/>
        <family val="2"/>
      </rPr>
      <t xml:space="preserve">
9.1</t>
    </r>
  </si>
  <si>
    <r>
      <rPr>
        <b/>
        <sz val="14"/>
        <color rgb="FFFF0000"/>
        <rFont val="Trebuchet MS"/>
        <family val="2"/>
      </rPr>
      <t>CI</t>
    </r>
    <r>
      <rPr>
        <sz val="11"/>
        <color rgb="FFFF0000"/>
        <rFont val="Trebuchet MS"/>
        <family val="2"/>
      </rPr>
      <t xml:space="preserve">
16.2</t>
    </r>
  </si>
  <si>
    <r>
      <rPr>
        <b/>
        <sz val="14"/>
        <color rgb="FFFF0000"/>
        <rFont val="Trebuchet MS"/>
        <family val="2"/>
      </rPr>
      <t xml:space="preserve">CI
</t>
    </r>
    <r>
      <rPr>
        <sz val="11"/>
        <color rgb="FFFF0000"/>
        <rFont val="Trebuchet MS"/>
        <family val="2"/>
      </rPr>
      <t>25.1</t>
    </r>
  </si>
  <si>
    <t xml:space="preserve">
Applicable uniquement aux formations préparatoires</t>
  </si>
  <si>
    <t>Tableau de suivi incluant la situation à l’entrée, à la sortie, puis 6 ou 12 mois après</t>
  </si>
  <si>
    <t>Taux d’insertion professionnelle à 6 ou 12 mois</t>
  </si>
  <si>
    <t>5.1
2.1</t>
  </si>
  <si>
    <t>1.1
1.4
5.1</t>
  </si>
  <si>
    <t>1.1
1.2</t>
  </si>
  <si>
    <t>Cotation</t>
  </si>
  <si>
    <t>Texte règlementaire associé</t>
  </si>
  <si>
    <t>OUI</t>
  </si>
  <si>
    <t>NON</t>
  </si>
  <si>
    <t>Réponse</t>
  </si>
  <si>
    <t xml:space="preserve">Article L.6353-8
Article L.6383-9
</t>
  </si>
  <si>
    <t>Article L6352-4</t>
  </si>
  <si>
    <t>Article L6352-12
Article L6352-13</t>
  </si>
  <si>
    <t>LOI n° 2008-496 du 27 mai 2008 portant diverses dispositions d'adaptation au droit communautaire dans le domaine de la lutte contre les discriminations</t>
  </si>
  <si>
    <t xml:space="preserve">Article L.6353-1
</t>
  </si>
  <si>
    <t>Code de la construction et de l'habitation : articles L111-7 à L111-8-4 
Code de la construction et de l'habitation : articles R111-19-7 à R*111-19-12 
Code de la construction et de l'habitation : articles R111-19-31 à R111-19-47 
Agenda d'accessibilité programmée (Ad'AP)
Code de la construction et de l'habitation : articles L152-1 à L152-4</t>
  </si>
  <si>
    <t>Code de la construction et de l'habitation : articles R111-19-31 à R111-19-47 
Agenda d'accessibilité programmée (Ad'AP)</t>
  </si>
  <si>
    <t>Article R. 6352-10 du Code du Travail.
Article R. 6352-14 du Code du Travail</t>
  </si>
  <si>
    <t>articles L. 4121-1 à 3 du Code du travail
articles R. 4121-1 et 2 du Code du travail</t>
  </si>
  <si>
    <t>Réponse2</t>
  </si>
  <si>
    <t>NA</t>
  </si>
  <si>
    <t>Ressources mises à disposition sur la plateforme collaborative</t>
  </si>
  <si>
    <t>Procédure d’accueil incluant l'identification et la prise en charge du public handicapé</t>
  </si>
  <si>
    <t>Le centre délivre une information précise et écrite sur les modalités et conditions d’accès à ses actions de formation (prérequis, concours, recherche préalable d’un contrat de travail dans le cas de l’apprentissage...) ainsi que sur les délais d’accès.</t>
  </si>
  <si>
    <t>Information écrite sur les démarches à accomplir et les aides régionales (y compris rémunération, bourses...) dont particularités pour les personnes en situation de handicap</t>
  </si>
  <si>
    <t>Le centre de formation s’engage à actualiser les informations relatives à l'offre de formation mise en ligne.</t>
  </si>
  <si>
    <t>Le centre de formation fournit à l’apprenant :
     - un livret d’accueil contenant des informations sur : le centre, son organisation, son environnement - notamment les possibilités d’hébergement et de restauration, les moyens d'accès – les moyens mis à disposition de l'apprenant pour sa formation, les aides et le rôle des financeurs
     - un contrat contenant le programme et les objectifs de la formation, la liste des formateurs avec la mention de leurs titres ou qualités, les horaires et les modalités d’évaluation de la formation, les coordonnées des personnes chargées des relations avec l’apprenant, ainsi que le règlement intérieur. Les modalités de prise en charge financière sont clairement définies. Les modalités de contrôle de l’assiduité de l’apprenant, adaptées aux différentes modalités pédagogiques, sont décrites et organisées.</t>
  </si>
  <si>
    <t>Procédure Allègement ou Aménagement de formation (ex : passerelle bac pro)</t>
  </si>
  <si>
    <t>Moyens pédagogiques et humains :
Le centre de formation propose aux apprenants des modalités d'apprentissage (autoformation, projets collectifs...) et des ressources humaines et pédagogiques diversifiées, adaptées et suffisantes, permettant la réalisation des contrats pédagogiques, en cohérence, d'une part, avec la nature et le contenu des actions de formation, et d'autre part, avec les acquis et besoins de l'apprenant.</t>
  </si>
  <si>
    <t>Le centre de formation adapte les modalités pédagogiques aux objectifs de la formation, et en fonction des personnes accueillies (ex. : rythmes, moyens de compensation du handicap, positionnement réglementaire validé pour les diplômes de l’Éducation nationale, évaluation continue des acquis...), notamment en développant des modalités innovantes d’apprentissage.</t>
  </si>
  <si>
    <t>Moyens matériels :
Les équipements, matériels et ressources pédagogiques utilisés en formation sont conformes au cahier des charges et adaptés aux objectifs de la formation et ainsi qu'aux spécificités des publics.</t>
  </si>
  <si>
    <t>Outils de promotion de la mobilité internationale (boite à outils dédiée, rencontres inter-CFA, échanges entre instituts de formateurs, accueil d'étudiants étrangers...)</t>
  </si>
  <si>
    <t>Le centre assure la traçabilité du parcours de l’apprenant en constituant un "dossier pédagogique".</t>
  </si>
  <si>
    <t>A l’issue de la formation, le centre de formation remet à chaque apprenant une attestation mentionnant les objectifs, la nature et la durée de l’action ainsi que les résultats des acquis de la formation (article 6353-1 du code du travail).</t>
  </si>
  <si>
    <t>Le centre de formation identifie un référent administratif en capacité d’aider l’apprenant pour toutes les démarches liées à son parcours, de l’accueil jusqu’à la validation, et si besoin de l’orienter en fin de formation vers les interlocuteurs pertinents pour la suite de son parcours.</t>
  </si>
  <si>
    <t>Suivi des dossiers administratifs, des dossiers de rémunération, des dossiers de demande de bourse…</t>
  </si>
  <si>
    <t>Le centre de formation désigne un interlocuteur, bien identifié par l’apprenant pour l'accompagner en cas de difficultés périphériques à la formation. Il veille au suivi et à l'évolution de la situation.</t>
  </si>
  <si>
    <t>Fichier des principaux acteurs du territoire intervenant sur le champ de l’insertion professionnelle des personnes en situation de handicap (MDPH, Cap emploi...) incluant leur rôle, fonction, coordonnées…</t>
  </si>
  <si>
    <t>Le centre de formation favorise l’intégration des personnes en situation de handicap en proposant des parcours adaptés. Si nécessaire, il s’appuie sur les personnes ressources en capacité d’évaluer le besoin d’adaptation lié au handicap et de mobiliser toutes les ressources nécessaires à l’adaptation de la situation formative au handicap, y compris par un aménagement du poste de travail.</t>
  </si>
  <si>
    <t>Le centre de formation définit et met progressivement en œuvre les actions lui permettant de respecter les dispositions légales et règlementaires.
Un plan d'actions "Accessibilité" est défini et mis en œuvre.</t>
  </si>
  <si>
    <t>Il est évalué et actualisé annuellement.</t>
  </si>
  <si>
    <t>Le centre de formation organise des temps collectifs d’information et d'échange avec les apprenants sur le déroulement des actions de formation et la vie du centre, et notamment les propositions d’amélioration du règlement intérieur.
Ces réunions donnent lieu à formalisation d'un compte-rendu.</t>
  </si>
  <si>
    <t>Il tient à jour une liste actualisée des noms et coordonnées des délégués élus. Pour les actions de formation aux métiers de la santé et du travail social, il la transmet à la Région.
Les comptes rendus de réunion des délégués sont disponibles.
Conformément aux exigences réglementaires applicables, les délégués siègent au conseil de perfectionnement / conseil pédagogique – technique / conseil de vie étudiante / conseil de discipline. Ils disposent des mêmes documents fournis dans les mêmes délais que les autres membres.</t>
  </si>
  <si>
    <t>Compte rendu conseil de perfectionnement / conseil pédagogique – technique / conseil de vie étudiante / conseil de discipline</t>
  </si>
  <si>
    <t>Fiche de fonction du référent qualité / Positionnement sur l’organigramme</t>
  </si>
  <si>
    <t>Le centre de formation détermine et met en œuvre un plan d’actions permettant de limiter progressivement l’impact environnemental et d’améliorer l’efficacité économique de son activité : réduction des consommations (énergie, eau...), réduction et gestion des déchets, gestion environnementale du bâtiment, politique d’achats favorisant les circuits courts, promotion de modes de déplacements alternatifs à la voiture individuelle pour les trajets professionnels ou domicile-lieu de formation...</t>
  </si>
  <si>
    <t>Les éléments sont ensuite transmis annuellement à la Région.</t>
  </si>
  <si>
    <t>Un process d’amélioration continue est défini :
     - Un tableau de bord qualité est tenu à jour et régulièrement analysé (indicateurs et objectifs associés) : par exemple, taux de satisfaction des apprenants, taux de rupture, taux de présentation à l’examen, taux de réussite au diplôme, taux d'insertion professionnelle, % d'avancement du plan d'action qualité, % de réalisation du plan d'actions développement durable et efficience économique, % de réalisation du plan d'actions sécurité...</t>
  </si>
  <si>
    <t xml:space="preserve">     - Les actions de progrès sont mises en place et l’évaluation de leur efficacité est régulièrement produite (suite aux audits internes, aux démarches spécifiques, à l’établissement des bilans d’actions, aux réunions de délégués des apprenants...).</t>
  </si>
  <si>
    <t>Participation à des réunions, colloques, journées professionnelles...</t>
  </si>
  <si>
    <t>Pour les CFA et SASO : Projet d'établissement, outils de suivi, évaluation</t>
  </si>
  <si>
    <t>Un dossier type ou une procédure est établi pour sécuriser la conception d'une offre de formation en réponse à un appel d'offre/à projet/commandes d'entreprises.
La procédure assure :
     - l’association des formateurs et le cas échéant des autres centres de formation qui seraient associés à la mise en œuvre de l’action
     - la bonne prise en compte des exigences du commanditaire, des besoins des publics et du territoire
     - la prise en compte des évolutions réglementaires (modularisation, modalités de validation…), pédagogiques, technologiques… relatives à l’action de formation projetée, notamment pour la détermination des méthodes et équipements pédagogiques proposés
     - la prise en compte de l’évolution du secteur et des métiers...
     - une proposition qui mobilise les méthodes et les outils en vigueur utilisés par les professionnels et les salariés.
A partir de l'analyse de la demande, une personne compétente et qualifiée assure l'interface avec le client, le financeur pendant la phase d'élaboration de la proposition.</t>
  </si>
  <si>
    <t>Les centres de formation amenés à collaborer pour la réalisation d’une action de formation élaborent une convention établissant précisément les responsabilités respectives (pédagogiques, administratives et financières), les moyens à mobiliser et les modalités de coordination.
Les entreprises sous-traitantes doivent également répondre aux exigences du référentiel.
Les contributions de chacun des intervenants sont définies et formalisées pour chaque action de formation, sous la responsabilité du porteur de l'action.</t>
  </si>
  <si>
    <t>Les outils pédagogiques des formateurs (supports de cours, évaluations...) y sont mutualisés et dûment sauvegardés.</t>
  </si>
  <si>
    <t>Supports de cours, outils de positionnement et d’évaluation, exercices, annales, environnement numérique de travail…</t>
  </si>
  <si>
    <r>
      <t>Exigence 32 :</t>
    </r>
    <r>
      <rPr>
        <b/>
        <sz val="11"/>
        <rFont val="Trebuchet MS"/>
        <family val="2"/>
      </rPr>
      <t xml:space="preserve"> Le centre maîtrise l’ingénierie financière de ses formations</t>
    </r>
  </si>
  <si>
    <t>Pour la formation continue, le centre de formation est capable de détailler ses coûts de formation.
L’analyse des coûts comporte a minima les critères suivants :
     - charges inhérentes aux locaux,
     - charges des frais du personnel formateur, 
     - charges des intervenants extérieurs, 
     - frais de mission (visites en entreprise), 
     - charges administratives, 
     - charges pédagogiques : matière d’œuvre, photocopies, entretien des matériels et outillages, achats de fournitures...
     - frais de conception et d’ingénierie.
S'agissant des CFA et des établissements de formation sanitaire et sociale, ce point est vérifié dans le cadre des procédures budgétaires avec le financeur.</t>
  </si>
  <si>
    <t>Fichier des entreprises du territoire accueillant des apprentis/stagiaires, et mis à disposition des apprenants
Modalités d'actualisation et d'enrichissement du réseau</t>
  </si>
  <si>
    <t>Le centre de formation veille à proposer un rythme adapté « centre/entreprise », notamment pour les personnes en situation de handicap.</t>
  </si>
  <si>
    <t>Exigence 39 : Le centre de formation participe au réseau des acteurs emploi-formation de son territoire (Pôle emploi, missions locales...) et développe des relations de partenariat avec les structures d’accueil, les centres valideurs, les acteurs institutionnels, les acteurs économiques et les autres centres de formation de son territoire.</t>
  </si>
  <si>
    <t>Le centre de formation analyse les besoins de formation et l’offre de formation proposée sur le territoire. Le centre de formation reste en veille sur les évolutions des métiers et des situations de travail, y compris sur les évolutions réglementaires concernant la formation et l'emploi. Il échange sur les pratiques et méthodes pédagogiques.
Le centre de formation mobilise son expertise au bénéfice d’une meilleure identification des évolutions des métiers et des situations de travail.</t>
  </si>
  <si>
    <t>Partenariats avec les OPCA, Branches professionnelles, Chambres consulaires…</t>
  </si>
  <si>
    <t>Programmes, bilans de ces échanges, analyses territoriales, prospectives, présentations de type PowerPoint…</t>
  </si>
  <si>
    <t>Exigence 40 : Le centre de formation assure à l’apprenant une recherche et une préparation performante à l’emploi.</t>
  </si>
  <si>
    <t>Le centre de formation favorise les échanges entre les apprenants et des spécialistes des processus d’accès à l’emploi en mesure de donner à la fois une vision globale du marché du travail et des outils ou méthodes permettant de faciliter des démarches individuelles.
Le centre permet aux apprenants de maitriser des outils et des méthodes adaptés leur permettant de mieux appréhender les techniques de recherche d’emploi et de préparation à l’emploi. Ces éléments sont individualisés et adaptés au secteur concerné.
Des temps d’échanges avec l’apprenant sont organisés afin de lui permettre de mieux se positionner sur des projets d’emploi.
Le centre permet aux apprenants de définir et valoriser leurs compétences professionnelles, aptitudes personnelles et connaissance du monde du travail.
L’utilisation des outils numériques et les services en ligne de recherche d’emploi, ainsi que la maîtrise de l’identité numérique sont également consolidées. Une information sur les différents outils (par exemple, Banque Régionale de l'Emploi et de l'Apprentissage, Service Public Régional de l'Orientation, Compte Personnel d'Activité) est notamment délivrée.</t>
  </si>
  <si>
    <t>Dossier de l’apprenant comprenant un volet "Préparation à l’emploi"</t>
  </si>
  <si>
    <t>Le centre de formation récupère les résultats des validations de ses apprenants.
Un suivi des échecs est réalisé et une liste des motifs d’échecs est en place.</t>
  </si>
  <si>
    <t>Résultats obtenus aux examens / Analyse des échecs</t>
  </si>
  <si>
    <t>Si le document est transmis au centre de formation, ce dernier s’assure que le document attestant de la réussite (parchemin, diplôme, certificat...) est remis à l’apprenant afin, notamment, de faire valoir cette réussite dans sa recherche d’emploi.</t>
  </si>
  <si>
    <t>Le centre traite avec rigueur les données individuelles décrivant le parcours de formation de ses apprenants (niveau d’entrée, niveau de sortie, taux d'apprenants en emploi à 6 mois ou à 12 mois en fonction de la demande de son financeur).
Le centre de formation suit et analyse les taux d’insertion professionnelle à 6 mois ou à 12 mois en fonction de la demande de son financeur.
Le centre identifie et quantifie les autres sorties positives.</t>
  </si>
  <si>
    <r>
      <t>Taux de relance après 1</t>
    </r>
    <r>
      <rPr>
        <vertAlign val="superscript"/>
        <sz val="11"/>
        <rFont val="Trebuchet MS"/>
        <family val="2"/>
      </rPr>
      <t>er</t>
    </r>
    <r>
      <rPr>
        <sz val="11"/>
        <rFont val="Trebuchet MS"/>
        <family val="2"/>
      </rPr>
      <t xml:space="preserve"> contact infructueux</t>
    </r>
  </si>
  <si>
    <t>A la fin de chaque action de formation, le centre de formation prévoit un temps de bilan avec les formateurs concernés. Ce bilan comporte une analyse qualitative des conditions de déroulement de l’action (remplissage, absentéisme, adaptation des parcours), des résultats aux examens et de la satisfaction des apprenants et des entreprises accueillant les stagiaires. Il comprend une analyse des écarts constatés au regard des modalités prévues pour la réalisation de l’action, et des améliorations possibles.
Lorsque l’action de formation a été mise en œuvre en partenariat, les centres partenaires réalisent en commun une évaluation de la réalisation de la convention.</t>
  </si>
  <si>
    <t>Une procédure d'accueil du public est formalisée.
Un site internet, complet et actualisé, permet de se renseigner sur le centre et sur les formations dispensées.</t>
  </si>
  <si>
    <t>La signalétique extérieure permet de trouver facilement le centre de formation. Les horaires d'accueil sont indiqués.</t>
  </si>
  <si>
    <t>Attendus</t>
  </si>
  <si>
    <t>Un organigramme, a minima hiérarchique, et fonctionnel si nécessaire est formalisé et diffusé. A chaque fonction identifiée sur l'organigramme correspond une définition de fonction.</t>
  </si>
  <si>
    <t>Un référent qualité est identifié, formé et connu du personnel. Son identification et son rôle sont formalisés dans la fiche de fonction.</t>
  </si>
  <si>
    <t>Les pratiques sont harmonisées entre les sites.</t>
  </si>
  <si>
    <t>La démarche qualité est animée et diffusée à l'ensemble des salariés. Des comptes rendus de réunion sont disponibles.</t>
  </si>
  <si>
    <t>Les documents qualité sont identifiés, tenus à jour et diffusés.</t>
  </si>
  <si>
    <t>Un référent sécurité est identifié et qualifié. Son identification et son rôle sont formalisés dans la fiche de fonction.</t>
  </si>
  <si>
    <t>Un document unique des risques professionnels est disponible, exhaustif et tenu à jour.</t>
  </si>
  <si>
    <t>Un programme de prévention, identifiant Responsable et Délai prévisionnel de mise en place des actions, est associé à l'évaluation des risques professionnels.</t>
  </si>
  <si>
    <t>L'arrêté municipal d'autorisation d'ouverture du centre de formation est disponible (sauf ERP5).</t>
  </si>
  <si>
    <t>Un plan d'actions Développement Durable est formalisé et identifie Responsable et Délai prévisionnel de mise en place des actions.</t>
  </si>
  <si>
    <t>Une programmation annuelle des actions de sensibilisation des apprenants et des salariés est disponible.</t>
  </si>
  <si>
    <t>Le plan d'actions DD et la programmation des actions de sensibilisation sont régulièrement actualisés (au moins une fois par an) en identifiant précisément : les étapes - les responsabilités - délai prévu - délai réalisé et commentaires sur les actions menées.</t>
  </si>
  <si>
    <t>Pour les audits de renouvellement PvE : Les rapports d'audit interne sont déposés tous les ans sur la plateforme PvE.</t>
  </si>
  <si>
    <t>Une matrice des compétences de l'équipe (y compris les intervenants extérieurs réguliers) est formalisée et tenue à jour.
L'équipe de formateurs est conforme à la liste communiquée à l'ouverture aux financeurs.</t>
  </si>
  <si>
    <t>Des entretiens individuels ne sont pas tous conduits régulièrement (minimum 1/2ans) pour tous les salariés.
Les entretiens professionnels sont doublés d'entretiens d'évaluation. Les comptes rendus sont disponibles.</t>
  </si>
  <si>
    <t>La reconnaissance des compétences du personnel est encouragé.</t>
  </si>
  <si>
    <t>Une veille et une capitalisation sur les aspects règlementaires, les métiers et les certifications, les offres de prestations des partenaires et des concurrents sont organisées.</t>
  </si>
  <si>
    <t xml:space="preserve">
Le centre de formation s’informe des méthodes et outils pédagogiques innovants en lien avec ses domaines d’activité.</t>
  </si>
  <si>
    <t>Une liste des références du centre de formation est disponible et actualisée.</t>
  </si>
  <si>
    <t>Un projet d'établissement et/ou des projets pédagogiques sont établis. Des outils d'évaluation et de suivi sont définis.</t>
  </si>
  <si>
    <t>Des critères sont définis et des comptes rendus d'analyse de faisabilité sont formalisés.</t>
  </si>
  <si>
    <t>L'ingénierie pour la construction de la réponse à un appel d'offre/à projet ou demandes d'entreprises est organisée et définie par une procédure.
Les activités de conception (rétro planning, compte rendu de réunion…) sont tracées.</t>
  </si>
  <si>
    <t>Un document contractuel définit les responsabilités respectives, les exigences en matière de respect du référentiel PvE et les modalités de coordination, en particulier la commande pédagogique.</t>
  </si>
  <si>
    <t>Les partenariats sont gérés. Le cas échéant, des réunions de régulation sont organisées et formalisées par un compte rendu. Une évaluation annuelle des partenaires est organisée.</t>
  </si>
  <si>
    <t>Les responsabilités et les modalités d'accès et de gestion du centre des ressources sont définies et formalisées. Une liste des ressources est tenue à jour.</t>
  </si>
  <si>
    <t>Les documents, supports et outils pédagogiques sont capitalisés et sauvegardés.</t>
  </si>
  <si>
    <t>Un centre de ressources (physique ou virtuel) est disponible et accessible.</t>
  </si>
  <si>
    <t>Une grille de critères de détermination des coûts existe, est exhaustive et est appliquée pour toutes les formations.</t>
  </si>
  <si>
    <t xml:space="preserve">Un plan de formation prévisionnel permettant au personnel d’acquérir les compétences et qualifications requises par son activité et le cas échéant ses projets de développement est défini et mis en œuvre chaque année. Il fait l'objet d'un bilan en fin d'année.
Les attestations de formation sont capitalisées.
La satisfaction du personnel suite à une formation est mesurée.
Le pourcentage de la masse salariale affectée à la formation continue des salariés est établi. </t>
  </si>
  <si>
    <t>Les référentiels de formation sont respectés. Les agréments ou habilitations nécessaires sont disponibles, ainsi que la non-opposition à enseigner d'un formateur (si applicable).</t>
  </si>
  <si>
    <t>Autodiagnostic</t>
  </si>
  <si>
    <t>REFERENTIEL</t>
  </si>
  <si>
    <t>AUTOEVALUATION</t>
  </si>
  <si>
    <t>PLAN D'ACTIONS</t>
  </si>
  <si>
    <t>RESSOURCES DOCUMENTAIRES</t>
  </si>
  <si>
    <t>CORRESPONDANCE</t>
  </si>
  <si>
    <t>NON APPLICABLE</t>
  </si>
  <si>
    <t>Si réponse 2 ou 3, action qui sera menée  avant l'audit</t>
  </si>
  <si>
    <t>Les informations relatives aux modalités de personnalisation des parcours proposés, aux modalités de prise en compte des acquis antérieurs ou des spécificités des individus, notamment les situations de handicap sont délivrées.</t>
  </si>
  <si>
    <t>Le public est informé des conditions de rémunération en formation et de prise en charge des coûts de la formation.</t>
  </si>
  <si>
    <t>Les exigences réglementaires en lien avec la lutte contre les discriminations sont prises en compte. Un classeur (physique ou numérique) recense les textes réglementaires applicables.</t>
  </si>
  <si>
    <t>Le process de recrutement des candidats est défini. Les prérequis sont vérifiés avant l'entrée en formation. Un dossier de recrutement est formalisé.</t>
  </si>
  <si>
    <t>Les exigences réglementaires concernant l'organisation des concours est respectée. La procédure est formalisée et diffusée.</t>
  </si>
  <si>
    <t>Les exigences des financeurs en lien avec le process de recrutement sont respectées.</t>
  </si>
  <si>
    <t>Les informations relatives à l'offre de formation sont actualisées.</t>
  </si>
  <si>
    <t>Une procédure décrit les allègements ou aménagements de parcours possibles.
Un contrat pédagogique individuel est mis en place, a minima pour les redoublants et les revalidants.</t>
  </si>
  <si>
    <t>L'inscription aux épreuves est prise en charge par le centre de formation.
Les aménagements nécessaires pour les personnes en situation de handicap sont pris en compte.</t>
  </si>
  <si>
    <t>Le protocole de formation est défini et formalisé.
Les déroulés pédagogiques sont formalisés. Le suivi de ces déroulés est analysé régulièrement en cours de formation.
Le ratio Formateur / Apprenant permet une disponibilité suffisante de l'équipe.</t>
  </si>
  <si>
    <r>
      <t>Les matériels, équipements et locaux pédagogiques annoncés dans les documents contractuels ou réglementaires sont présents et adaptés.
Le nombre d'équipements par apprenant est suffisant. et adapté aux spécificités du public.</t>
    </r>
    <r>
      <rPr>
        <i/>
        <sz val="11"/>
        <rFont val="Trebuchet MS"/>
        <family val="2"/>
      </rPr>
      <t xml:space="preserve">
(Par matériels et équipements pédagogiques il faut entendre : équipements techniques, appartement pédagogique, atelier pratique, ordinateurs, salle de langues, vidéo... A minima, pour les formations du secteur tertiaire, un paperboard, un vidéo projecteur)</t>
    </r>
  </si>
  <si>
    <t>Des outils de promotion de la mobilité internationale sont mis en place, a minima une sensibilisation pour les niveaux IV et V.
Le centre de formation est positionné sur les appels à projets pertinents, sur le programme ERASMUS le cas échéant…
Le taux d'apprenants concernés est mesuré et des actions sont menées pour améliorer cet indicateur.</t>
  </si>
  <si>
    <t>Des évaluations régulières sont organisées. Les résultats obtenus analysés lors d'un entretien individuel formel avec le référent pédagogique. Le parcours de formation est, si nécessaire, réajusté.</t>
  </si>
  <si>
    <t>Les dossiers pédagogiques des apprenants sont disponibles et exhaustifs.</t>
  </si>
  <si>
    <t>Une attestation de formation, conforme à l'article 6353-1 du code du travail est remise à chaque apprenant en fin de formation (y compris pour les apprenants en interruption ou en abandon de parcours).</t>
  </si>
  <si>
    <t>Les CEP sont informés du parcours réalisé par l'apprenant qu'ils ont adressés.</t>
  </si>
  <si>
    <t>Les apprenants en situation de validation partielle sont informés formellement de la durée de validité des épreuves obtenues.
La réinscription des candidats est assurée par le centre de formation.</t>
  </si>
  <si>
    <t>Les éléments relatifs à l'évaluation finale de l'apprenant figurent dans son dossier pédagogique.</t>
  </si>
  <si>
    <t>Un référent administratif est désigné. Son rôle est formellement décrit. Il est connu des apprenants et les accompagne dans le montage de leurs dossiers.
La procédure pour le versement des indemnités de stage et des frais de déplacement respecte le cadre réglementaire.</t>
  </si>
  <si>
    <t>Une liste formelle des coordonnées des principales structures de prise en charge est disponible, à jour et communiquée aux apprenants.</t>
  </si>
  <si>
    <t>Les locaux sont propres et entretenus.
Le centre de formation fournit une information claire aux apprenants sur les modalités d'accès (transport en commun, plan d'accès…).
Une solution est proposée aux apprenants pour déjeuner.</t>
  </si>
  <si>
    <t>Un référent handicap est identifié, formé et connu des apprenants. Son identification et son rôle sont formalisés dans la fiche de fonction.</t>
  </si>
  <si>
    <t>Une liste formelle des coordonnées des principales structures/partenaires du territoire pouvant intervenir dans le champ du handicap existe et est tenue à jour.</t>
  </si>
  <si>
    <t>Un document formel de suivi d'un apprenant en situation de handicap permet de faire le suivi des solutions et adaptations proposées. Les entretiens avec le référent Handicap sont formalisés.</t>
  </si>
  <si>
    <t>Les réclamations font l'objet d'une analyse formelle et des actions correctives sont mises en place.
Une réponse écrite est formalisée pour chaque réclamation.</t>
  </si>
  <si>
    <t>Des temps de régulation collective sont régulièrement organisés avec l'ensemble du groupe. Ls comptes rendus font apparaitre Points abordés par les apprenants et Réponses apportées par le centre de formation. Des actions d'amélioration sont mises en place.</t>
  </si>
  <si>
    <t>Une fiche décrit le rôle et les missions des délégués.</t>
  </si>
  <si>
    <t>Pour toutes les formations supérieures à 400 heures, des délégués sont élus. Les PV d'élection sont disponibles.</t>
  </si>
  <si>
    <t>Des réunions sont régulièrement organisées avec les délégués. Les comptes rendus sont systématiquement formalisés et font apparaitre les réponses apportées par le centre de formation.
Les délégués participent aux conseils de perfectionnement / conseils pédagogiques – techniques / conseils de vie étudiante / conseils de discipline et les comptes rendus leur sont communiqués.</t>
  </si>
  <si>
    <t>Les informations recueillies par les délégués des sessions précédentes sont transmises aux nouveaux délégués.</t>
  </si>
  <si>
    <t>Eléments de preuve à disposition de l'auditeur</t>
  </si>
  <si>
    <t>Un positionnement pédagogique des apprenants est réalisé à l'entrée en formation et permet d'avoir une vision globale de ses points forts et points de difficulté</t>
  </si>
  <si>
    <t>Le CFA accompagne les apprentis à trouver un contrat d'apprentissage et à accomplir les démarches administratives (modalités mises en place).</t>
  </si>
  <si>
    <t>Le CFA accompagne administrativement chaque apprenti en cas de rupture de contrat et l'aide à rechercher un nouvel employeur.</t>
  </si>
  <si>
    <t>Une procédure de gestion des réclamations prenant en compte les retours des différentes parties prenantes (dont celles des entreprises) est rédigée.
Les réponses apportées sont formalisées.</t>
  </si>
  <si>
    <t>En cas de situation conflictuelle, le CFA met en œuvre des actions de médiation.
Il accompagne administrativement l'entreprise et l'aide à trouver un nouvel apprenti.</t>
  </si>
  <si>
    <t>Des actions de promotion et de communication sont menées.</t>
  </si>
  <si>
    <t>Une évaluation de la satisfaction des apprenants est réalisée en fin de formation.
Le centre s'assure du bon retour de l'avis des apprenants (taux supérieur à 80%).</t>
  </si>
  <si>
    <t>Les données récoltées sont analysées de manière formelle et cela donne lieu à une exploitation (actions d'amélioration - lien avec le plan de progrès)</t>
  </si>
  <si>
    <t>Suite à l'analyse des résultats, des pistes d'amélioration sont définies et suivies au travers du plan de progrès.</t>
  </si>
  <si>
    <t>Si applicable : le centre de formation assure une transmission, à chaque apprenant, du document attestant de la réussite.</t>
  </si>
  <si>
    <t>Le taux de retour des enquêtes post formation est calculé.
En cas de résultat insuffisant (retour inférieur à 50%), un plan d'action visant à améliorer ce taux est formalisé.</t>
  </si>
  <si>
    <t>Les entreprises d'accueil sont interrogées sur la qualité de la formation, sur les modalités de collaboration avec le centre et les éventuels axes d'amélioration.
Suite aux remontées des entreprises, des actions d'amélioration sont menées et clairement définies.</t>
  </si>
  <si>
    <t>Le CFA transmet des informations à chaque employeur sur les dispositions réglementaires et les spécificités liées à l'apprentissage.</t>
  </si>
  <si>
    <t>La ou les personnes en charge de la réalisation des enquêtes sur le devenir des apprenants sont identifiées.
Les moyens humains et techniques nécessaires sont mis en œuvre.</t>
  </si>
  <si>
    <t>Des documents présentent les formations et les modalités et conditions d'accès.
Le logo des financeurs est présent sur les outils de communication.
La réalisation d'informations collectives et/ou individuelles (liste d'émargement, support PowerPoint, compte rendu d'entretien, ...) peut être justifiée.</t>
  </si>
  <si>
    <t>Les candidats non retenus en sont informés formellement (courrier, email). La liste d'attente est actualisée.</t>
  </si>
  <si>
    <t>Un livret d'accueil est remis à l'entrée en formation.
Un contrat de formation comportant les éléments exigés par l'article L6353-8 du code du travail est signé avec chaque apprenant (distinct du contrat pédagogique, qui, lui est individualisé - Cf. §4.2).</t>
  </si>
  <si>
    <t>L'engagement formel de l'apprenant à respecter le règlement intérieur et les données intellectuelles, le droit à l'image des apprenants et le respect des données intellectuelles sont recueillis de façon systématique.</t>
  </si>
  <si>
    <t>Les résultats du positionnement sont analysés et permettent d'identifier une adaptation des parcours. Un contrat pédagogique, identifiant les allègements de parcours éventuels, les objectifs individualisés à atteindre et les engagements réciproques, est cosigné par les deux parties.</t>
  </si>
  <si>
    <t>Les modalités pédagogique mises en œuvre sont adaptées aux objectifs de formation et aux personnes accueillies en tenant compte et en intégrant des pratiques innovantes.
Le projet pédagogique est conforme à ce qui a été validé par les financeurs.</t>
  </si>
  <si>
    <t>Un référent pédagogique, en charge de l'accompagnement individuel de l'apprenant, est désigné. Son identification et son rôle sont formalisés. Il est connu des apprenants en tant que tel.
Le nombre d'apprenants affecté à un référent pédagogique garantit une disponibilité suffisante (maximum une vingtaine).</t>
  </si>
  <si>
    <t>Des réunions de coordination pédagogique sont régulièrement organisées (fréquence cohérente au regard de la durée et de l'organisation de la formation). Un compte rendu est formalisé.</t>
  </si>
  <si>
    <t>Les conseils pédagogiques / conseils techniques / commissions de validation des crédits sont organisés conformément aux exigences réglementaires.</t>
  </si>
  <si>
    <t>En fin de parcours, un entretien individuel avec le référent pédagogique est proposé (preuve de la demande par email ou courrier) et formalisé en cas de réalisation, a minima pour les apprenants en situation d'échec ou de validation partielle.</t>
  </si>
  <si>
    <t>Les actions internes engagées pour aider, accompagner et les liens avec d'autres structures pour soutenir un apprenant en difficulté sont formalisées et suivies.</t>
  </si>
  <si>
    <t>Le registre public d'accessibilité a été mis en place (complété et mis à disposition du public).</t>
  </si>
  <si>
    <t xml:space="preserve">POUR LES PROPRIETAIRES :
L'accessibilité pour tout public est assurée OU on dispose d'un plan d'actions formel de mise en conformité (Agenda d'accessibilité).
POUR LES LOCATAIRES (sauf si responsabilité déléguée au locataire dans le bail) :
Le centre de formation sensibilise formellement (emails, courriers) son propriétaire concernant la mise en accessibilité de l'établissement.
</t>
  </si>
  <si>
    <t>Le plan d'actions accessibilité des locaux est évalué et actualisé (a minima annuellement).</t>
  </si>
  <si>
    <t>Les contrôles réglementaires sont effectués et les anomalies détectées sont rapidement corrigées. Les plans d'évacuation des locaux sont affichés. Le personnel est formé à la conduite à tenir en cas d’incendie et à la manipulation des moyens de secours. Les comptes rendus de la commission de sécurité sont disponibles (sauf ERP5).
Des exercices d'évacuation sont organisés et formalisés (non obligatoire pour les ERP 5 mais fortement conseillé).</t>
  </si>
  <si>
    <t>L'efficacité du plan d'actions DD est mesurée par des indicateurs, auxquels sont associés des objectifs quantifiés.</t>
  </si>
  <si>
    <t>Pour tous :
Des auditeurs internes sont qualifiés. La procédure d'audit interne est formalisée. Un planning d'audit interne est établi.
Pour les audits de renouvellement PvE : Les rapports d'audit sont disponibles et couvrent l'intégralité du référentiel PvE au moins une fois apr. an. Des actions sont mises en place suite aux écarts détectés.</t>
  </si>
  <si>
    <t>Un tableau de bord qualité est disponible et tenu à jour. Il couvre a minima les exigences de mesure demandées par le référentiel PvE.
Des objectifs sont identifiés en regard des indicateurs.
Une réunion d'évaluation de l'efficacité du système qualité est conduite au moins annuellement et formalisée par un compte rendu.</t>
  </si>
  <si>
    <t>Un plan de progrès permet de capitaliser et de suivre la mise en place des actions d'amélioration identifiées. Il est régulièrement actualisé.</t>
  </si>
  <si>
    <t>Les modalités de sélection et de recrutement des formateurs sont formellement définies et appliquées (a minima traçabilité des entretiens de recrutement).</t>
  </si>
  <si>
    <t>Un livret d'accueil du personnel est communiqué à tout nouveau salarié.
Des documents en lien le suivi de l'intégration sont formalisés.
Les modalités d'accueil des intervenants extérieurs sont définies.</t>
  </si>
  <si>
    <t>Le process de contractualisation avec les financeurs est maitrisé (documents de contractualisation disponibles).</t>
  </si>
  <si>
    <t>Les documents nécessaires sont communiqués à l'équipe et les engagements pris avec les financeurs sont respectés.
L’analyse des résultats obtenus par rapport aux réponses faites aux clients est formalisée.</t>
  </si>
  <si>
    <t>Un listing des entreprises du réseau est constitué et régulièrement mis à jour.
Il est utilisé pour aider les apprenants en difficulté pour trouver des lieux de stage.</t>
  </si>
  <si>
    <t>La procédure d'agrément des sites qualifiants est formalisée.
Pour le sanitaire : Les chartes d'encadrement et les livrets d'accueil des lieux de stage sont collectés.</t>
  </si>
  <si>
    <t>Un référent en charge du suivi en entreprise est désigné. Son identification et son rôle sont formalisés. Il est connu des apprenants et des entreprises d'accueil.</t>
  </si>
  <si>
    <t>Pour les périodes en entreprise, une convention tripartie est établie et signée par les 3 parties avant le début du stage. Les objectifs pédagogiques du stage sont identifiés et portés à la connaissance du tuteur.</t>
  </si>
  <si>
    <t>Un suivi formel de chaque stage est organisé par le centre de formation.
Une évaluation des compétences en stage / en entreprise est effectuée.
Des temps de régulation en retour de stage sont systématiquement organisés.</t>
  </si>
  <si>
    <t>Si nécessaire, le centre de formation propose un rythme "centre-entreprise" adapté au stagiaire.
Les possibilités d'adaptation du rythme sont communiquées sur les supports de liaison centre / entreprise.</t>
  </si>
  <si>
    <t>Le rôle et les missions du tuteur sont décrits de manière formelle et communiqués au tuteur.</t>
  </si>
  <si>
    <t>Un document présentant les répercussions en cas d'absence de l'apprenti est formalisé et adressé à l'employeur, qui est sensibilisé sur la nécessité d'alerter le CFA dès qu'il constate l'absence.</t>
  </si>
  <si>
    <t>En cas de difficultés rencontrées durant la période en entreprise, des actions sont définies, menées, tracées et leur efficacité est mesurée.</t>
  </si>
  <si>
    <t>Une veille et une capitalisation des données sur l'environnement socio-économique sont organisées (tendances du marché de l'emploi et de la formation - spécificités du contexte territorial - attentes et besoins des entreprises - évolutions réglementaires...).
Une analyse de ces données est réalisée et permet d'exploiter les constats (prise en compte dans la procédure de conception notamment).</t>
  </si>
  <si>
    <t>Le centre propose aux apprenants des outils et supports pour leur permettre de connaitre les métiers, l'environnement et le tissu économique régional afin de favoriser leur insertion professionnelle.
Les outils couvrent bien l'intégralité des filières de formation.</t>
  </si>
  <si>
    <t>A l'issue de sa formation, l'apprenant dispose d'un portefeuille de compétences.
Une méthodologie de recherche d'emploi est organisée pour chaque apprenant (réaliser des lettres de motivation, des candidatures, prospecter des entreprises cibles...).
Les offres d'emploi sont capitalisées puis transmises aux apprenants. Ils sont accompagnés dans les modalités de réponse (manière de procéder).</t>
  </si>
  <si>
    <t>Un suivi de l'assiduité est organisé pour les période en centre et en entreprise.
Les justificatifs d'absence sont conservés.
Une analyse des motifs d'absences et d'abandons est tracée.
Les indicateurs associés sont suivis et le taux d'absentéisme est communiqué aux financeurs si nécessaire (et à l'entreprise pour les CFA).</t>
  </si>
  <si>
    <t>Un plan global de lutte contre les ruptures de parcours est établi.
Les problématiques rencontrées par les apprenants sont tracées et les actions de régulation suivies.</t>
  </si>
  <si>
    <t>Les résultats de la validation des apprenants sont traduits sous forme d'indicateurs.
Une analyse des échecs (et des non présentés) est réalisée.</t>
  </si>
  <si>
    <t>Les enquêtes permettant de mesurer le devenir des apprenants a postériori de leur formation sont réalisées conformément aux demandes des financeurs (par exemple, 6 mois pour le Conseil Régional).
En cas de résultats insuffisants (par exemple inférieurs à la moyenne nationale), un plan d'amélioration du taux d'insertion est formellement engagé.</t>
  </si>
  <si>
    <t>En cas de résultat du taux de sorties positives (emploi / poursuite d'études / création d'entreprise) inférieur à 70%, un plan d'amélioration est formalisé. Le suivi des actions engagées est tracé.</t>
  </si>
  <si>
    <t>Le centre de formation communique les informations sur le devenir des apprenants aux financeurs et acteurs du réseau, par exemple en publiant les résultats obtenus (taux de réussite, taux d'insertion professionnelle) sur le site internet.</t>
  </si>
  <si>
    <t>En fin de formation, un bilan qualitatif et quantitatif exhaustif est réalisé.
Ce bilan est établi pour toutes les actions de formation (même les plus courtes).</t>
  </si>
  <si>
    <t>Suite à la réalisation des bilans, les actions d'amélioration identifiées sont intégrées dans le plan de progrès et formellement suivies.</t>
  </si>
  <si>
    <t>% conformité</t>
  </si>
  <si>
    <r>
      <rPr>
        <b/>
        <sz val="36"/>
        <color theme="1"/>
        <rFont val="Trebuchet MS"/>
        <family val="2"/>
      </rPr>
      <t>Outil d'autodiagnostic
Mode d'emploi</t>
    </r>
    <r>
      <rPr>
        <b/>
        <sz val="14"/>
        <color theme="1"/>
        <rFont val="Trebuchet MS"/>
        <family val="2"/>
      </rPr>
      <t xml:space="preserve">
</t>
    </r>
  </si>
  <si>
    <t>Non applicable</t>
  </si>
  <si>
    <t>Nb dénominateur</t>
  </si>
  <si>
    <t>Cet outil a été conçu pour aider les organismes de formation qui souhaitent candidater au label Performance vers l'Emploi à confronter leurs pratiques aux exigences associées à chacun des critères de la démarche.
Pour cela, l'utilisateur de l'outil doit indiquer, en face de chaque attendu :
     - Le degré de conformité du système qualité :
          1 - Notre système qualité répond à l'attendu
          2 - Notre système qualité répond partiellement à l'attendu
          3 - Notre système qualité ne répond pas à l'attendu
          Non applicable
     - Les éléments de preuve tenus à disposition de l'auditeur
     - En cas de réponse "2 - Notre système qualité répond partiellement à l'attendu" ou "3 - Notre système qualité ne répond pas à l'attendu", indiquer le plan d'actions qui sera mené avant l'audit (donc sous un délai d'environ 2 mois après le dépôt de la candidature) pour assurer la conformité au critère.
Le tableau présente aussi les critères non applicables par type de formation, les correspondances du référentiel PvE avec d'autres référentiels ainsi que les ressources documentaires à votre disposition.
L'onglet Synthèse présente les résultats obtenus qui sont exprimés en pourcentage de conformité par axe et par sous-axe.
Le fichier doit ensuite être annexé à la lettre d'engagement (en le laissant au format excel).</t>
  </si>
  <si>
    <t>Exemple de livret d'accueil</t>
  </si>
  <si>
    <t>Exemple de contrat de formation</t>
  </si>
  <si>
    <t>Exemple règlement intérieur - droit à l'image</t>
  </si>
  <si>
    <t>Exemple de contrat pédagogique</t>
  </si>
  <si>
    <t>Exemple de compte rendu des entretien individuel de suivi pédagogique</t>
  </si>
  <si>
    <t>Modèle d'attestation de formation</t>
  </si>
  <si>
    <t>Guide aide registre public accessibilité</t>
  </si>
  <si>
    <t>Guide accessibilité FNATH_2015
Plan d'action opérationnel handicap</t>
  </si>
  <si>
    <t>Répertoires partenaires handicap 04_05_06_13_83_84</t>
  </si>
  <si>
    <t>Guide urgence sociale Marseille 9ème édition</t>
  </si>
  <si>
    <t>Mémo synthétique des aides AGEFIPH
Tutoriels thématiques handicap
Guide senseibilisation handicap WEB
Guide pédagogique handicap  invisible 
Fiche pédagogique anorexie 
Fiche pédagogique autisme
Fiche pédagogique bipolarité
Fiche pédagogique dépression 
Fiche pédagogiquedyslexie 
Fiche pédagogique dyspraxie
Fiche pédagogique TDAH
 Fiche pédagogique handicap auditif
Fiche pédagogique handicap visuel</t>
  </si>
  <si>
    <t>Exemple fiche de suivi d'un apprenant en situation de handicap
Exemple de process d'accompagnement d'un apprenant en situation de handicap</t>
  </si>
  <si>
    <t>Exemple compte rendu régulation collective</t>
  </si>
  <si>
    <t>Fiche fonction Référent Handicap</t>
  </si>
  <si>
    <t>Ressource: Risques professionnels et document unique</t>
  </si>
  <si>
    <t>Ressource "Atelier audit interne"
Exemple rapport audit interne
Exemple procédure audit interne</t>
  </si>
  <si>
    <t>Ressource: "organisation évènements éco-responsables"</t>
  </si>
  <si>
    <t xml:space="preserve">Ressource: "Atelier amélioration continue et plan de progrès"
Exemple plan de progrès
</t>
  </si>
  <si>
    <t>Modèle "Tableau de bord de suivi de consommation"</t>
  </si>
  <si>
    <t>Présentation du Développement Durable:    
"Développement Durable et RSE"
"Sélection sites internet développement durable"
Ressource: Guide A21 CFA
Ressource: "Lancer la démarche"
Ressource "Le coordonnateur référent"
Exemple "Plan d'acttion sensibilisation développement durable"
Exemple "Plan d'action développement  durable"</t>
  </si>
  <si>
    <t>Ressource: "Atelier Grille Compétences"
Ressource :"CQP Formateur-consultant"</t>
  </si>
  <si>
    <t>Ressource: "Atelier conception nouvelle action formation"
Exemple dossier de conception</t>
  </si>
  <si>
    <t>Ressource: "Atelier intervenants extérieurs"
Exemple cahier des charges intervenant extérieur</t>
  </si>
  <si>
    <t>Exemple bilan de formation</t>
  </si>
</sst>
</file>

<file path=xl/styles.xml><?xml version="1.0" encoding="utf-8"?>
<styleSheet xmlns="http://schemas.openxmlformats.org/spreadsheetml/2006/main">
  <fonts count="25">
    <font>
      <sz val="11"/>
      <color theme="1"/>
      <name val="Calibri"/>
      <family val="2"/>
      <scheme val="minor"/>
    </font>
    <font>
      <b/>
      <sz val="11"/>
      <color theme="1"/>
      <name val="Trebuchet MS"/>
      <family val="2"/>
    </font>
    <font>
      <sz val="11"/>
      <color theme="1"/>
      <name val="Trebuchet MS"/>
      <family val="2"/>
    </font>
    <font>
      <sz val="11"/>
      <color rgb="FF0070C0"/>
      <name val="Trebuchet MS"/>
      <family val="2"/>
    </font>
    <font>
      <sz val="11"/>
      <name val="Trebuchet MS"/>
      <family val="2"/>
    </font>
    <font>
      <sz val="11"/>
      <color rgb="FFFF0000"/>
      <name val="Trebuchet MS"/>
      <family val="2"/>
    </font>
    <font>
      <b/>
      <sz val="11"/>
      <name val="Trebuchet MS"/>
      <family val="2"/>
    </font>
    <font>
      <b/>
      <sz val="12"/>
      <name val="Trebuchet MS"/>
      <family val="2"/>
    </font>
    <font>
      <i/>
      <sz val="11"/>
      <name val="Trebuchet MS"/>
      <family val="2"/>
    </font>
    <font>
      <sz val="11"/>
      <color theme="4"/>
      <name val="Trebuchet MS"/>
      <family val="2"/>
    </font>
    <font>
      <b/>
      <sz val="14"/>
      <name val="Trebuchet MS"/>
      <family val="2"/>
    </font>
    <font>
      <b/>
      <sz val="16"/>
      <name val="Trebuchet MS"/>
      <family val="2"/>
    </font>
    <font>
      <b/>
      <sz val="11"/>
      <color theme="0"/>
      <name val="Trebuchet MS"/>
      <family val="2"/>
    </font>
    <font>
      <b/>
      <sz val="14"/>
      <color rgb="FFFF0000"/>
      <name val="Trebuchet MS"/>
      <family val="2"/>
    </font>
    <font>
      <b/>
      <sz val="16"/>
      <color rgb="FFFF0000"/>
      <name val="Trebuchet MS"/>
      <family val="2"/>
    </font>
    <font>
      <u/>
      <sz val="6.05"/>
      <color theme="10"/>
      <name val="Calibri"/>
      <family val="2"/>
    </font>
    <font>
      <u/>
      <sz val="14"/>
      <color theme="10"/>
      <name val="Calibri"/>
      <family val="2"/>
    </font>
    <font>
      <b/>
      <sz val="14"/>
      <color theme="1"/>
      <name val="Trebuchet MS"/>
      <family val="2"/>
    </font>
    <font>
      <vertAlign val="superscript"/>
      <sz val="11"/>
      <name val="Trebuchet MS"/>
      <family val="2"/>
    </font>
    <font>
      <sz val="11"/>
      <color theme="1"/>
      <name val="Calibri"/>
      <family val="2"/>
      <scheme val="minor"/>
    </font>
    <font>
      <b/>
      <sz val="8"/>
      <color theme="0"/>
      <name val="Trebuchet MS"/>
      <family val="2"/>
    </font>
    <font>
      <sz val="14"/>
      <name val="Trebuchet MS"/>
      <family val="2"/>
    </font>
    <font>
      <b/>
      <sz val="12"/>
      <color theme="1"/>
      <name val="Trebuchet MS"/>
      <family val="2"/>
    </font>
    <font>
      <b/>
      <sz val="36"/>
      <color theme="1"/>
      <name val="Trebuchet MS"/>
      <family val="2"/>
    </font>
    <font>
      <sz val="12"/>
      <color theme="1"/>
      <name val="Trebuchet MS"/>
      <family val="2"/>
    </font>
  </fonts>
  <fills count="19">
    <fill>
      <patternFill patternType="none"/>
    </fill>
    <fill>
      <patternFill patternType="gray125"/>
    </fill>
    <fill>
      <patternFill patternType="solid">
        <fgColor theme="2" tint="-9.9978637043366805E-2"/>
        <bgColor indexed="64"/>
      </patternFill>
    </fill>
    <fill>
      <patternFill patternType="solid">
        <fgColor theme="4" tint="0.39997558519241921"/>
        <bgColor indexed="64"/>
      </patternFill>
    </fill>
    <fill>
      <patternFill patternType="solid">
        <fgColor theme="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rgb="FFF78181"/>
        <bgColor indexed="64"/>
      </patternFill>
    </fill>
    <fill>
      <patternFill patternType="solid">
        <fgColor rgb="FFFFCCFF"/>
        <bgColor indexed="64"/>
      </patternFill>
    </fill>
    <fill>
      <patternFill patternType="solid">
        <fgColor rgb="FF00B050"/>
        <bgColor indexed="64"/>
      </patternFill>
    </fill>
    <fill>
      <patternFill patternType="solid">
        <fgColor theme="5"/>
        <bgColor indexed="64"/>
      </patternFill>
    </fill>
    <fill>
      <patternFill patternType="solid">
        <fgColor rgb="FF002060"/>
        <bgColor indexed="64"/>
      </patternFill>
    </fill>
    <fill>
      <patternFill patternType="mediumGray">
        <fgColor auto="1"/>
      </patternFill>
    </fill>
    <fill>
      <patternFill patternType="mediumGray">
        <bgColor theme="7" tint="0.79995117038483843"/>
      </patternFill>
    </fill>
    <fill>
      <patternFill patternType="mediumGray">
        <bgColor theme="4" tint="0.79995117038483843"/>
      </patternFill>
    </fill>
    <fill>
      <patternFill patternType="mediumGray">
        <bgColor rgb="FFFFCCFF"/>
      </patternFill>
    </fill>
    <fill>
      <patternFill patternType="solid">
        <fgColor rgb="FFFFCC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64"/>
      </left>
      <right/>
      <top/>
      <bottom/>
      <diagonal/>
    </border>
  </borders>
  <cellStyleXfs count="3">
    <xf numFmtId="0" fontId="0" fillId="0" borderId="0"/>
    <xf numFmtId="0" fontId="15" fillId="0" borderId="0" applyNumberFormat="0" applyFill="0" applyBorder="0" applyAlignment="0" applyProtection="0">
      <alignment vertical="top"/>
      <protection locked="0"/>
    </xf>
    <xf numFmtId="9" fontId="19" fillId="0" borderId="0" applyFont="0" applyFill="0" applyBorder="0" applyAlignment="0" applyProtection="0"/>
  </cellStyleXfs>
  <cellXfs count="115">
    <xf numFmtId="0" fontId="0" fillId="0" borderId="0" xfId="0"/>
    <xf numFmtId="0" fontId="1" fillId="0" borderId="0" xfId="0" applyFont="1" applyFill="1" applyBorder="1" applyAlignment="1">
      <alignment horizontal="center"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vertical="center" wrapText="1"/>
    </xf>
    <xf numFmtId="0" fontId="4" fillId="5" borderId="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4" fillId="5" borderId="0" xfId="0" applyFont="1" applyFill="1" applyBorder="1" applyAlignment="1">
      <alignment horizontal="left" vertical="center"/>
    </xf>
    <xf numFmtId="0" fontId="4" fillId="5" borderId="1" xfId="0" applyFont="1" applyFill="1" applyBorder="1" applyAlignment="1">
      <alignment horizontal="left" vertical="center"/>
    </xf>
    <xf numFmtId="0" fontId="16" fillId="5" borderId="1" xfId="1" applyFont="1" applyFill="1" applyBorder="1" applyAlignment="1" applyProtection="1">
      <alignment horizontal="center" vertical="center" wrapText="1"/>
    </xf>
    <xf numFmtId="0" fontId="16" fillId="5" borderId="1" xfId="1" applyFont="1" applyFill="1" applyBorder="1" applyAlignment="1" applyProtection="1">
      <alignment horizontal="left" vertical="center" wrapText="1"/>
    </xf>
    <xf numFmtId="0" fontId="7" fillId="5" borderId="1" xfId="0" applyFont="1" applyFill="1" applyBorder="1" applyAlignment="1">
      <alignment horizontal="left" vertical="center" wrapText="1"/>
    </xf>
    <xf numFmtId="0" fontId="10" fillId="5" borderId="1" xfId="0" applyFont="1" applyFill="1" applyBorder="1" applyAlignment="1">
      <alignment horizontal="left" vertical="center"/>
    </xf>
    <xf numFmtId="0" fontId="16" fillId="5" borderId="1" xfId="1" applyFont="1" applyFill="1" applyBorder="1" applyAlignment="1" applyProtection="1">
      <alignment vertical="top" wrapText="1"/>
    </xf>
    <xf numFmtId="0" fontId="11" fillId="5"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7"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wrapText="1"/>
    </xf>
    <xf numFmtId="0" fontId="5" fillId="7"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4" fillId="10" borderId="1" xfId="0" applyFont="1" applyFill="1" applyBorder="1" applyAlignment="1">
      <alignment horizontal="center" vertical="center"/>
    </xf>
    <xf numFmtId="0" fontId="10" fillId="10" borderId="1" xfId="0" applyFont="1" applyFill="1" applyBorder="1" applyAlignment="1">
      <alignment vertical="center"/>
    </xf>
    <xf numFmtId="0" fontId="4" fillId="1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10" borderId="1" xfId="0" applyFont="1" applyFill="1" applyBorder="1" applyAlignment="1">
      <alignmen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4" fillId="0" borderId="0" xfId="0" applyFont="1" applyFill="1" applyBorder="1" applyAlignment="1">
      <alignment horizontal="left" vertical="center" wrapText="1"/>
    </xf>
    <xf numFmtId="0" fontId="12" fillId="12" borderId="7"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12" fillId="11" borderId="7"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20" fillId="11" borderId="7" xfId="0" applyFont="1" applyFill="1" applyBorder="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1" fillId="14" borderId="1" xfId="0" applyFont="1" applyFill="1" applyBorder="1" applyAlignment="1">
      <alignment vertical="center"/>
    </xf>
    <xf numFmtId="0" fontId="4" fillId="0" borderId="1" xfId="0" applyFont="1" applyFill="1" applyBorder="1" applyAlignment="1">
      <alignment vertical="center"/>
    </xf>
    <xf numFmtId="0" fontId="12" fillId="13" borderId="2" xfId="0" applyFont="1" applyFill="1" applyBorder="1" applyAlignment="1">
      <alignment horizontal="center" vertical="center"/>
    </xf>
    <xf numFmtId="0" fontId="2" fillId="0" borderId="0" xfId="0" applyNumberFormat="1" applyFont="1" applyAlignment="1">
      <alignment vertical="center"/>
    </xf>
    <xf numFmtId="0" fontId="4" fillId="0" borderId="1" xfId="0" applyFont="1" applyFill="1" applyBorder="1" applyAlignment="1">
      <alignment horizontal="left" vertical="center" wrapText="1"/>
    </xf>
    <xf numFmtId="0" fontId="4" fillId="18" borderId="1" xfId="0" applyFont="1" applyFill="1" applyBorder="1" applyAlignment="1">
      <alignment horizontal="left" vertical="center" wrapText="1"/>
    </xf>
    <xf numFmtId="0" fontId="6" fillId="5" borderId="1" xfId="0" applyFont="1" applyFill="1" applyBorder="1" applyAlignment="1">
      <alignment horizontal="left" vertical="center"/>
    </xf>
    <xf numFmtId="0" fontId="6" fillId="5" borderId="1" xfId="0" applyFont="1" applyFill="1" applyBorder="1" applyAlignment="1">
      <alignment horizontal="left" vertical="center" wrapText="1"/>
    </xf>
    <xf numFmtId="0" fontId="22" fillId="0" borderId="0" xfId="0" applyFont="1" applyAlignment="1">
      <alignment horizontal="left" vertical="top" wrapText="1"/>
    </xf>
    <xf numFmtId="0" fontId="24" fillId="0" borderId="0" xfId="0" applyFont="1" applyAlignment="1">
      <alignment horizontal="left" vertical="top" wrapText="1"/>
    </xf>
    <xf numFmtId="0" fontId="17" fillId="0" borderId="0" xfId="0" applyFont="1" applyAlignment="1">
      <alignment horizontal="center" vertical="top" wrapText="1"/>
    </xf>
    <xf numFmtId="0" fontId="4" fillId="0" borderId="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6" borderId="1" xfId="0" applyFont="1" applyFill="1" applyBorder="1" applyAlignment="1">
      <alignment horizontal="center" vertical="center"/>
    </xf>
    <xf numFmtId="0" fontId="4"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0" fontId="10" fillId="6" borderId="1" xfId="0" applyFont="1" applyFill="1" applyBorder="1" applyAlignment="1">
      <alignment horizontal="left" vertical="center"/>
    </xf>
    <xf numFmtId="0" fontId="4" fillId="7" borderId="1" xfId="0" applyFont="1" applyFill="1" applyBorder="1" applyAlignment="1">
      <alignment horizontal="center" vertical="center"/>
    </xf>
    <xf numFmtId="0" fontId="4" fillId="0" borderId="1" xfId="0" applyFont="1" applyFill="1" applyBorder="1" applyAlignment="1">
      <alignment vertical="center" wrapText="1"/>
    </xf>
    <xf numFmtId="0" fontId="5" fillId="7"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7"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11" borderId="8"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2" fillId="11" borderId="10" xfId="0" applyFont="1" applyFill="1" applyBorder="1" applyAlignment="1">
      <alignment horizontal="center" vertical="center" wrapText="1"/>
    </xf>
    <xf numFmtId="0" fontId="5" fillId="7" borderId="1" xfId="0" applyFont="1" applyFill="1" applyBorder="1" applyAlignment="1">
      <alignment horizontal="center" vertical="center"/>
    </xf>
    <xf numFmtId="0" fontId="4" fillId="18" borderId="2" xfId="0" applyFont="1" applyFill="1" applyBorder="1" applyAlignment="1">
      <alignment horizontal="left" vertical="center" wrapText="1"/>
    </xf>
    <xf numFmtId="0" fontId="4" fillId="18" borderId="3" xfId="0" applyFont="1" applyFill="1" applyBorder="1" applyAlignment="1">
      <alignment horizontal="left" vertical="center" wrapText="1"/>
    </xf>
    <xf numFmtId="0" fontId="4" fillId="18" borderId="4" xfId="0" applyFont="1" applyFill="1" applyBorder="1" applyAlignment="1">
      <alignment horizontal="left" vertical="center" wrapText="1"/>
    </xf>
    <xf numFmtId="0" fontId="10" fillId="7"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11" fillId="8" borderId="1" xfId="0" applyFont="1" applyFill="1" applyBorder="1" applyAlignment="1">
      <alignment horizontal="center" vertical="center"/>
    </xf>
    <xf numFmtId="0" fontId="7" fillId="2" borderId="1" xfId="0" applyFont="1" applyFill="1" applyBorder="1" applyAlignment="1">
      <alignment vertical="center" wrapText="1"/>
    </xf>
    <xf numFmtId="0" fontId="4" fillId="10" borderId="1" xfId="0" applyFont="1" applyFill="1" applyBorder="1" applyAlignment="1">
      <alignment horizontal="center" vertical="center"/>
    </xf>
    <xf numFmtId="0" fontId="4" fillId="10" borderId="1" xfId="0" applyFont="1" applyFill="1" applyBorder="1" applyAlignment="1">
      <alignment horizontal="center" vertical="center" wrapText="1"/>
    </xf>
    <xf numFmtId="0" fontId="10" fillId="10" borderId="1" xfId="0" applyFont="1" applyFill="1" applyBorder="1" applyAlignment="1">
      <alignment horizontal="left" vertical="center"/>
    </xf>
    <xf numFmtId="0" fontId="4" fillId="6" borderId="1" xfId="0" applyFont="1" applyFill="1" applyBorder="1" applyAlignment="1">
      <alignment horizontal="center" vertical="center" wrapText="1"/>
    </xf>
    <xf numFmtId="0" fontId="16" fillId="5" borderId="1" xfId="1" applyFont="1" applyFill="1" applyBorder="1" applyAlignment="1" applyProtection="1">
      <alignment horizontal="center" vertical="center" wrapText="1"/>
    </xf>
    <xf numFmtId="0" fontId="4" fillId="0" borderId="1" xfId="0" applyFont="1" applyFill="1" applyBorder="1" applyAlignment="1">
      <alignment horizontal="center" vertical="top" wrapText="1"/>
    </xf>
    <xf numFmtId="0" fontId="6" fillId="5" borderId="7" xfId="0" applyFont="1" applyFill="1" applyBorder="1" applyAlignment="1">
      <alignment horizontal="center" vertical="center" wrapText="1"/>
    </xf>
    <xf numFmtId="0" fontId="11" fillId="3" borderId="4" xfId="0" applyFont="1" applyFill="1" applyBorder="1" applyAlignment="1">
      <alignment horizontal="left" vertical="center"/>
    </xf>
    <xf numFmtId="0" fontId="5" fillId="0"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2"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 xfId="0" applyFont="1" applyFill="1" applyBorder="1" applyAlignment="1">
      <alignment horizontal="left" vertical="center"/>
    </xf>
    <xf numFmtId="0" fontId="6" fillId="5" borderId="4" xfId="0" applyFont="1" applyFill="1" applyBorder="1" applyAlignment="1">
      <alignment horizontal="left" vertical="center"/>
    </xf>
    <xf numFmtId="0" fontId="11" fillId="9" borderId="1" xfId="0" applyFont="1" applyFill="1" applyBorder="1" applyAlignment="1">
      <alignment horizontal="center" vertical="center"/>
    </xf>
    <xf numFmtId="0" fontId="12" fillId="13" borderId="11" xfId="0" applyFont="1" applyFill="1" applyBorder="1" applyAlignment="1">
      <alignment horizontal="center" vertical="center" wrapText="1"/>
    </xf>
    <xf numFmtId="0" fontId="12" fillId="13" borderId="0" xfId="0" applyFont="1" applyFill="1" applyBorder="1" applyAlignment="1">
      <alignment horizontal="center" vertical="center" wrapText="1"/>
    </xf>
    <xf numFmtId="9" fontId="4" fillId="7" borderId="1" xfId="2" applyFont="1" applyFill="1" applyBorder="1" applyAlignment="1">
      <alignment horizontal="center" vertical="center"/>
    </xf>
    <xf numFmtId="9" fontId="6" fillId="16" borderId="1" xfId="2" applyFont="1" applyFill="1" applyBorder="1" applyAlignment="1">
      <alignment horizontal="center" vertical="center"/>
    </xf>
    <xf numFmtId="9" fontId="4" fillId="6" borderId="1" xfId="2" applyFont="1" applyFill="1" applyBorder="1" applyAlignment="1">
      <alignment horizontal="center" vertical="center"/>
    </xf>
    <xf numFmtId="9" fontId="6" fillId="15" borderId="1" xfId="2" applyFont="1" applyFill="1" applyBorder="1" applyAlignment="1">
      <alignment horizontal="center" vertical="center"/>
    </xf>
    <xf numFmtId="9" fontId="4" fillId="10" borderId="1" xfId="2" applyFont="1" applyFill="1" applyBorder="1" applyAlignment="1">
      <alignment horizontal="center" vertical="center" wrapText="1"/>
    </xf>
    <xf numFmtId="9" fontId="6" fillId="17" borderId="1" xfId="2" applyFont="1" applyFill="1" applyBorder="1" applyAlignment="1">
      <alignment horizontal="center" vertical="center" wrapText="1"/>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FFCCCC"/>
      <color rgb="FFFFCCFF"/>
      <color rgb="FFF78181"/>
      <color rgb="FF8FAADC"/>
      <color rgb="FFFFD966"/>
      <color rgb="FFCCECFF"/>
      <color rgb="FFCCFF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layout>
        <c:manualLayout>
          <c:xMode val="edge"/>
          <c:yMode val="edge"/>
          <c:x val="0.13058821517987759"/>
          <c:y val="4.0774719673802263E-3"/>
        </c:manualLayout>
      </c:layout>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Trebuchet MS" panose="020B0603020202020204" pitchFamily="34" charset="0"/>
              <a:ea typeface="+mn-ea"/>
              <a:cs typeface="+mn-cs"/>
            </a:defRPr>
          </a:pPr>
          <a:endParaRPr lang="fr-FR"/>
        </a:p>
      </c:txPr>
    </c:title>
    <c:plotArea>
      <c:layout>
        <c:manualLayout>
          <c:layoutTarget val="inner"/>
          <c:xMode val="edge"/>
          <c:yMode val="edge"/>
          <c:x val="0.19947939318103383"/>
          <c:y val="0.25170842281078504"/>
          <c:w val="0.58392487532471149"/>
          <c:h val="0.6519386781197809"/>
        </c:manualLayout>
      </c:layout>
      <c:radarChart>
        <c:radarStyle val="filled"/>
        <c:ser>
          <c:idx val="0"/>
          <c:order val="0"/>
          <c:tx>
            <c:strRef>
              <c:f>SYNTHESE!$A$3</c:f>
              <c:strCache>
                <c:ptCount val="1"/>
                <c:pt idx="0">
                  <c:v>1 Qualité du service rendu aux apprenants</c:v>
                </c:pt>
              </c:strCache>
            </c:strRef>
          </c:tx>
          <c:spPr>
            <a:solidFill>
              <a:srgbClr val="8FAADC">
                <a:alpha val="89804"/>
              </a:srgbClr>
            </a:solidFill>
            <a:ln>
              <a:solidFill>
                <a:schemeClr val="accent1">
                  <a:lumMod val="50000"/>
                </a:schemeClr>
              </a:solidFill>
            </a:ln>
            <a:effectLst/>
          </c:spPr>
          <c:cat>
            <c:strRef>
              <c:f>SYNTHESE!$A$4:$A$8</c:f>
              <c:strCache>
                <c:ptCount val="5"/>
                <c:pt idx="0">
                  <c:v>1.A Accueil des apprenants</c:v>
                </c:pt>
                <c:pt idx="1">
                  <c:v>1.B Formation et pédagogique</c:v>
                </c:pt>
                <c:pt idx="2">
                  <c:v>1.C Suivi et accompagnement</c:v>
                </c:pt>
                <c:pt idx="3">
                  <c:v>1.D Vie quotidienne en formation</c:v>
                </c:pt>
                <c:pt idx="4">
                  <c:v>1.E Participation des apprenants</c:v>
                </c:pt>
              </c:strCache>
            </c:strRef>
          </c:cat>
          <c:val>
            <c:numRef>
              <c:f>SYNTHESE!$B$4:$B$8</c:f>
              <c:numCache>
                <c:formatCode>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39B-4125-AAFA-2EA9AC6CE43B}"/>
            </c:ext>
          </c:extLst>
        </c:ser>
        <c:dLbls/>
        <c:axId val="96705920"/>
        <c:axId val="96711808"/>
      </c:radarChart>
      <c:catAx>
        <c:axId val="96705920"/>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Trebuchet MS" panose="020B0603020202020204" pitchFamily="34" charset="0"/>
                <a:ea typeface="+mn-ea"/>
                <a:cs typeface="+mn-cs"/>
              </a:defRPr>
            </a:pPr>
            <a:endParaRPr lang="fr-FR"/>
          </a:p>
        </c:txPr>
        <c:crossAx val="96711808"/>
        <c:crosses val="autoZero"/>
        <c:auto val="1"/>
        <c:lblAlgn val="ctr"/>
        <c:lblOffset val="100"/>
      </c:catAx>
      <c:valAx>
        <c:axId val="96711808"/>
        <c:scaling>
          <c:orientation val="minMax"/>
          <c:max val="1"/>
          <c:min val="0"/>
        </c:scaling>
        <c:delete val="1"/>
        <c:axPos val="l"/>
        <c:majorGridlines>
          <c:spPr>
            <a:ln w="9525" cap="flat" cmpd="sng" algn="ctr">
              <a:solidFill>
                <a:schemeClr val="tx1"/>
              </a:solidFill>
              <a:round/>
            </a:ln>
            <a:effectLst/>
          </c:spPr>
        </c:majorGridlines>
        <c:numFmt formatCode="0%" sourceLinked="1"/>
        <c:tickLblPos val="none"/>
        <c:crossAx val="96705920"/>
        <c:crosses val="autoZero"/>
        <c:crossBetween val="between"/>
      </c:valAx>
      <c:spPr>
        <a:noFill/>
        <a:ln>
          <a:noFill/>
        </a:ln>
        <a:effectLst/>
      </c:spPr>
    </c:plotArea>
    <c:dispBlanksAs val="gap"/>
  </c:chart>
  <c:spPr>
    <a:solidFill>
      <a:schemeClr val="bg1"/>
    </a:solidFill>
    <a:ln w="9525" cap="flat" cmpd="sng" algn="ctr">
      <a:solidFill>
        <a:sysClr val="windowText" lastClr="000000"/>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layout>
        <c:manualLayout>
          <c:xMode val="edge"/>
          <c:yMode val="edge"/>
          <c:x val="0.14520297906924071"/>
          <c:y val="0"/>
        </c:manualLayout>
      </c:layout>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Trebuchet MS" panose="020B0603020202020204" pitchFamily="34" charset="0"/>
              <a:ea typeface="+mn-ea"/>
              <a:cs typeface="+mn-cs"/>
            </a:defRPr>
          </a:pPr>
          <a:endParaRPr lang="fr-FR"/>
        </a:p>
      </c:txPr>
    </c:title>
    <c:plotArea>
      <c:layout>
        <c:manualLayout>
          <c:layoutTarget val="inner"/>
          <c:xMode val="edge"/>
          <c:yMode val="edge"/>
          <c:x val="0.27997299345855725"/>
          <c:y val="0.21373333333333344"/>
          <c:w val="0.46484423467665414"/>
          <c:h val="0.67574148148148205"/>
        </c:manualLayout>
      </c:layout>
      <c:radarChart>
        <c:radarStyle val="filled"/>
        <c:ser>
          <c:idx val="0"/>
          <c:order val="0"/>
          <c:tx>
            <c:strRef>
              <c:f>SYNTHESE!$A$9</c:f>
              <c:strCache>
                <c:ptCount val="1"/>
                <c:pt idx="0">
                  <c:v>2 Management et maîtrise de la qualité</c:v>
                </c:pt>
              </c:strCache>
            </c:strRef>
          </c:tx>
          <c:spPr>
            <a:solidFill>
              <a:srgbClr val="FFD966">
                <a:alpha val="89804"/>
              </a:srgbClr>
            </a:solidFill>
            <a:ln>
              <a:solidFill>
                <a:schemeClr val="accent2">
                  <a:lumMod val="75000"/>
                </a:schemeClr>
              </a:solidFill>
            </a:ln>
            <a:effectLst/>
          </c:spPr>
          <c:cat>
            <c:strRef>
              <c:f>SYNTHESE!$A$10:$A$13</c:f>
              <c:strCache>
                <c:ptCount val="4"/>
                <c:pt idx="0">
                  <c:v>2.A Organisation et management</c:v>
                </c:pt>
                <c:pt idx="1">
                  <c:v>2.B Gestion des compétences</c:v>
                </c:pt>
                <c:pt idx="2">
                  <c:v>2.C Ingénierie pédagogique</c:v>
                </c:pt>
                <c:pt idx="3">
                  <c:v>2.D Ingénierie financière</c:v>
                </c:pt>
              </c:strCache>
            </c:strRef>
          </c:cat>
          <c:val>
            <c:numRef>
              <c:f>SYNTHESE!$B$10:$B$13</c:f>
              <c:numCache>
                <c:formatCode>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E24E-4CA3-9AD8-332A1E2B9444}"/>
            </c:ext>
          </c:extLst>
        </c:ser>
        <c:dLbls/>
        <c:axId val="96744576"/>
        <c:axId val="96746112"/>
      </c:radarChart>
      <c:catAx>
        <c:axId val="96744576"/>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Trebuchet MS" panose="020B0603020202020204" pitchFamily="34" charset="0"/>
                <a:ea typeface="+mn-ea"/>
                <a:cs typeface="+mn-cs"/>
              </a:defRPr>
            </a:pPr>
            <a:endParaRPr lang="fr-FR"/>
          </a:p>
        </c:txPr>
        <c:crossAx val="96746112"/>
        <c:crosses val="autoZero"/>
        <c:auto val="1"/>
        <c:lblAlgn val="ctr"/>
        <c:lblOffset val="100"/>
      </c:catAx>
      <c:valAx>
        <c:axId val="96746112"/>
        <c:scaling>
          <c:orientation val="minMax"/>
          <c:max val="1"/>
          <c:min val="0"/>
        </c:scaling>
        <c:delete val="1"/>
        <c:axPos val="l"/>
        <c:majorGridlines>
          <c:spPr>
            <a:ln w="9525" cap="flat" cmpd="sng" algn="ctr">
              <a:solidFill>
                <a:schemeClr val="tx1"/>
              </a:solidFill>
              <a:round/>
            </a:ln>
            <a:effectLst/>
          </c:spPr>
        </c:majorGridlines>
        <c:numFmt formatCode="0%" sourceLinked="1"/>
        <c:tickLblPos val="none"/>
        <c:crossAx val="96744576"/>
        <c:crosses val="autoZero"/>
        <c:crossBetween val="between"/>
      </c:valAx>
      <c:spPr>
        <a:noFill/>
        <a:ln>
          <a:noFill/>
        </a:ln>
        <a:effectLst/>
      </c:spPr>
    </c:plotArea>
    <c:dispBlanksAs val="gap"/>
  </c:chart>
  <c:spPr>
    <a:solidFill>
      <a:schemeClr val="bg1"/>
    </a:solidFill>
    <a:ln w="9525" cap="flat" cmpd="sng" algn="ctr">
      <a:solidFill>
        <a:sysClr val="windowText" lastClr="000000"/>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title>
      <c:layout>
        <c:manualLayout>
          <c:xMode val="edge"/>
          <c:yMode val="edge"/>
          <c:x val="0.24406269826958643"/>
          <c:y val="1.2177904805861501E-2"/>
        </c:manualLayout>
      </c:layout>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Trebuchet MS" panose="020B0603020202020204" pitchFamily="34" charset="0"/>
              <a:ea typeface="+mn-ea"/>
              <a:cs typeface="+mn-cs"/>
            </a:defRPr>
          </a:pPr>
          <a:endParaRPr lang="fr-FR"/>
        </a:p>
      </c:txPr>
    </c:title>
    <c:plotArea>
      <c:layout>
        <c:manualLayout>
          <c:layoutTarget val="inner"/>
          <c:xMode val="edge"/>
          <c:yMode val="edge"/>
          <c:x val="0.24492556751016822"/>
          <c:y val="0.23013043782604276"/>
          <c:w val="0.52772601898045191"/>
          <c:h val="0.63141317713225986"/>
        </c:manualLayout>
      </c:layout>
      <c:radarChart>
        <c:radarStyle val="filled"/>
        <c:ser>
          <c:idx val="0"/>
          <c:order val="0"/>
          <c:tx>
            <c:strRef>
              <c:f>SYNTHESE!$A$14</c:f>
              <c:strCache>
                <c:ptCount val="1"/>
                <c:pt idx="0">
                  <c:v>3 Performance vers l'emploi</c:v>
                </c:pt>
              </c:strCache>
            </c:strRef>
          </c:tx>
          <c:spPr>
            <a:solidFill>
              <a:srgbClr val="F78181">
                <a:alpha val="89804"/>
              </a:srgbClr>
            </a:solidFill>
            <a:ln>
              <a:solidFill>
                <a:srgbClr val="C00000"/>
              </a:solidFill>
            </a:ln>
            <a:effectLst/>
          </c:spPr>
          <c:cat>
            <c:strRef>
              <c:f>SYNTHESE!$A$15:$A$17</c:f>
              <c:strCache>
                <c:ptCount val="3"/>
                <c:pt idx="0">
                  <c:v>3.A Alternance</c:v>
                </c:pt>
                <c:pt idx="1">
                  <c:v>3.B Préparation à l'emploi</c:v>
                </c:pt>
                <c:pt idx="2">
                  <c:v>3.C Suivi et évaluation de la performance</c:v>
                </c:pt>
              </c:strCache>
            </c:strRef>
          </c:cat>
          <c:val>
            <c:numRef>
              <c:f>SYNTHESE!$B$15:$B$17</c:f>
              <c:numCache>
                <c:formatCode>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F14-4AE6-94EF-F7BBDB92D6C8}"/>
            </c:ext>
          </c:extLst>
        </c:ser>
        <c:dLbls/>
        <c:axId val="96791168"/>
        <c:axId val="102113664"/>
      </c:radarChart>
      <c:catAx>
        <c:axId val="96791168"/>
        <c:scaling>
          <c:orientation val="minMax"/>
        </c:scaling>
        <c:axPos val="b"/>
        <c:numFmt formatCode="General" sourceLinked="1"/>
        <c:maj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Trebuchet MS" panose="020B0603020202020204" pitchFamily="34" charset="0"/>
                <a:ea typeface="+mn-ea"/>
                <a:cs typeface="+mn-cs"/>
              </a:defRPr>
            </a:pPr>
            <a:endParaRPr lang="fr-FR"/>
          </a:p>
        </c:txPr>
        <c:crossAx val="102113664"/>
        <c:crosses val="autoZero"/>
        <c:auto val="1"/>
        <c:lblAlgn val="ctr"/>
        <c:lblOffset val="100"/>
      </c:catAx>
      <c:valAx>
        <c:axId val="102113664"/>
        <c:scaling>
          <c:orientation val="minMax"/>
          <c:max val="1"/>
          <c:min val="0"/>
        </c:scaling>
        <c:delete val="1"/>
        <c:axPos val="l"/>
        <c:majorGridlines>
          <c:spPr>
            <a:ln w="9525" cap="flat" cmpd="sng" algn="ctr">
              <a:solidFill>
                <a:schemeClr val="tx1"/>
              </a:solidFill>
              <a:round/>
            </a:ln>
            <a:effectLst/>
          </c:spPr>
        </c:majorGridlines>
        <c:numFmt formatCode="0%" sourceLinked="1"/>
        <c:tickLblPos val="none"/>
        <c:crossAx val="96791168"/>
        <c:crosses val="autoZero"/>
        <c:crossBetween val="between"/>
      </c:valAx>
      <c:spPr>
        <a:noFill/>
        <a:ln>
          <a:noFill/>
        </a:ln>
        <a:effectLst/>
      </c:spPr>
    </c:plotArea>
    <c:dispBlanksAs val="gap"/>
  </c:chart>
  <c:spPr>
    <a:solidFill>
      <a:schemeClr val="bg1"/>
    </a:solidFill>
    <a:ln w="9525" cap="flat" cmpd="sng" algn="ctr">
      <a:solidFill>
        <a:sysClr val="windowText" lastClr="000000"/>
      </a:solidFill>
      <a:round/>
    </a:ln>
    <a:effectLst/>
  </c:spPr>
  <c:txPr>
    <a:bodyPr/>
    <a:lstStyle/>
    <a:p>
      <a:pPr>
        <a:defRPr/>
      </a:pPr>
      <a:endParaRPr lang="fr-FR"/>
    </a:p>
  </c:txPr>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88901</xdr:colOff>
      <xdr:row>0</xdr:row>
      <xdr:rowOff>146051</xdr:rowOff>
    </xdr:from>
    <xdr:to>
      <xdr:col>2</xdr:col>
      <xdr:colOff>1358901</xdr:colOff>
      <xdr:row>4</xdr:row>
      <xdr:rowOff>131797</xdr:rowOff>
    </xdr:to>
    <xdr:pic>
      <xdr:nvPicPr>
        <xdr:cNvPr id="3" name="Image 2">
          <a:extLst>
            <a:ext uri="{FF2B5EF4-FFF2-40B4-BE49-F238E27FC236}">
              <a16:creationId xmlns:a16="http://schemas.microsoft.com/office/drawing/2014/main" xmlns="" id="{B227059C-25B3-404C-83C0-F9A5EA4013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88901" y="146051"/>
          <a:ext cx="1860550" cy="7477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3743324</xdr:colOff>
      <xdr:row>33</xdr:row>
      <xdr:rowOff>180975</xdr:rowOff>
    </xdr:to>
    <xdr:graphicFrame macro="">
      <xdr:nvGraphicFramePr>
        <xdr:cNvPr id="2" name="Graphique 1">
          <a:extLst>
            <a:ext uri="{FF2B5EF4-FFF2-40B4-BE49-F238E27FC236}">
              <a16:creationId xmlns:a16="http://schemas.microsoft.com/office/drawing/2014/main" xmlns="" id="{249A6CF2-648D-4E95-8666-5D59460C34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3460750</xdr:colOff>
      <xdr:row>27</xdr:row>
      <xdr:rowOff>52732</xdr:rowOff>
    </xdr:from>
    <xdr:to>
      <xdr:col>2</xdr:col>
      <xdr:colOff>641349</xdr:colOff>
      <xdr:row>42</xdr:row>
      <xdr:rowOff>22225</xdr:rowOff>
    </xdr:to>
    <xdr:graphicFrame macro="">
      <xdr:nvGraphicFramePr>
        <xdr:cNvPr id="3" name="Graphique 2">
          <a:extLst>
            <a:ext uri="{FF2B5EF4-FFF2-40B4-BE49-F238E27FC236}">
              <a16:creationId xmlns:a16="http://schemas.microsoft.com/office/drawing/2014/main" xmlns="" id="{FE7AAE85-6941-4B15-9052-20AE882D75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3175</xdr:colOff>
      <xdr:row>34</xdr:row>
      <xdr:rowOff>160682</xdr:rowOff>
    </xdr:from>
    <xdr:to>
      <xdr:col>0</xdr:col>
      <xdr:colOff>3746500</xdr:colOff>
      <xdr:row>49</xdr:row>
      <xdr:rowOff>158749</xdr:rowOff>
    </xdr:to>
    <xdr:graphicFrame macro="">
      <xdr:nvGraphicFramePr>
        <xdr:cNvPr id="4" name="Graphique 3">
          <a:extLst>
            <a:ext uri="{FF2B5EF4-FFF2-40B4-BE49-F238E27FC236}">
              <a16:creationId xmlns:a16="http://schemas.microsoft.com/office/drawing/2014/main" xmlns="" id="{7540FBF4-3955-456D-B96A-F61ED92261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theme="3"/>
  </sheetPr>
  <dimension ref="A1:K58"/>
  <sheetViews>
    <sheetView tabSelected="1" zoomScaleNormal="100" zoomScaleSheetLayoutView="100" workbookViewId="0">
      <selection sqref="A1:J9"/>
    </sheetView>
  </sheetViews>
  <sheetFormatPr baseColWidth="10" defaultColWidth="11.42578125" defaultRowHeight="16.5"/>
  <cols>
    <col min="1" max="1" width="2.7109375" style="4" customWidth="1"/>
    <col min="2" max="2" width="5.7109375" style="4" customWidth="1"/>
    <col min="3" max="3" width="22.7109375" style="4" customWidth="1"/>
    <col min="4" max="4" width="19.7109375" style="4" customWidth="1"/>
    <col min="5" max="11" width="12.7109375" style="4" customWidth="1"/>
    <col min="12" max="16384" width="11.42578125" style="4"/>
  </cols>
  <sheetData>
    <row r="1" spans="1:11" ht="16.5" customHeight="1">
      <c r="A1" s="61" t="s">
        <v>729</v>
      </c>
      <c r="B1" s="61"/>
      <c r="C1" s="61"/>
      <c r="D1" s="61"/>
      <c r="E1" s="61"/>
      <c r="F1" s="61"/>
      <c r="G1" s="61"/>
      <c r="H1" s="61"/>
      <c r="I1" s="61"/>
      <c r="J1" s="61"/>
      <c r="K1" s="5"/>
    </row>
    <row r="2" spans="1:11" ht="14.45" customHeight="1">
      <c r="A2" s="61"/>
      <c r="B2" s="61"/>
      <c r="C2" s="61"/>
      <c r="D2" s="61"/>
      <c r="E2" s="61"/>
      <c r="F2" s="61"/>
      <c r="G2" s="61"/>
      <c r="H2" s="61"/>
      <c r="I2" s="61"/>
      <c r="J2" s="61"/>
      <c r="K2" s="5"/>
    </row>
    <row r="3" spans="1:11" ht="14.45" customHeight="1">
      <c r="A3" s="61"/>
      <c r="B3" s="61"/>
      <c r="C3" s="61"/>
      <c r="D3" s="61"/>
      <c r="E3" s="61"/>
      <c r="F3" s="61"/>
      <c r="G3" s="61"/>
      <c r="H3" s="61"/>
      <c r="I3" s="61"/>
      <c r="J3" s="61"/>
      <c r="K3" s="5"/>
    </row>
    <row r="4" spans="1:11" ht="14.45" customHeight="1">
      <c r="A4" s="61"/>
      <c r="B4" s="61"/>
      <c r="C4" s="61"/>
      <c r="D4" s="61"/>
      <c r="E4" s="61"/>
      <c r="F4" s="61"/>
      <c r="G4" s="61"/>
      <c r="H4" s="61"/>
      <c r="I4" s="61"/>
      <c r="J4" s="61"/>
      <c r="K4" s="5"/>
    </row>
    <row r="5" spans="1:11" ht="14.45" customHeight="1">
      <c r="A5" s="61"/>
      <c r="B5" s="61"/>
      <c r="C5" s="61"/>
      <c r="D5" s="61"/>
      <c r="E5" s="61"/>
      <c r="F5" s="61"/>
      <c r="G5" s="61"/>
      <c r="H5" s="61"/>
      <c r="I5" s="61"/>
      <c r="J5" s="61"/>
      <c r="K5" s="5"/>
    </row>
    <row r="6" spans="1:11" ht="14.45" customHeight="1">
      <c r="A6" s="61"/>
      <c r="B6" s="61"/>
      <c r="C6" s="61"/>
      <c r="D6" s="61"/>
      <c r="E6" s="61"/>
      <c r="F6" s="61"/>
      <c r="G6" s="61"/>
      <c r="H6" s="61"/>
      <c r="I6" s="61"/>
      <c r="J6" s="61"/>
      <c r="K6" s="5"/>
    </row>
    <row r="7" spans="1:11" ht="14.45" customHeight="1">
      <c r="A7" s="61"/>
      <c r="B7" s="61"/>
      <c r="C7" s="61"/>
      <c r="D7" s="61"/>
      <c r="E7" s="61"/>
      <c r="F7" s="61"/>
      <c r="G7" s="61"/>
      <c r="H7" s="61"/>
      <c r="I7" s="61"/>
      <c r="J7" s="61"/>
      <c r="K7" s="5"/>
    </row>
    <row r="8" spans="1:11" ht="14.45" customHeight="1">
      <c r="A8" s="61"/>
      <c r="B8" s="61"/>
      <c r="C8" s="61"/>
      <c r="D8" s="61"/>
      <c r="E8" s="61"/>
      <c r="F8" s="61"/>
      <c r="G8" s="61"/>
      <c r="H8" s="61"/>
      <c r="I8" s="61"/>
      <c r="J8" s="61"/>
      <c r="K8" s="5"/>
    </row>
    <row r="9" spans="1:11" ht="14.45" customHeight="1">
      <c r="A9" s="61"/>
      <c r="B9" s="61"/>
      <c r="C9" s="61"/>
      <c r="D9" s="61"/>
      <c r="E9" s="61"/>
      <c r="F9" s="61"/>
      <c r="G9" s="61"/>
      <c r="H9" s="61"/>
      <c r="I9" s="61"/>
      <c r="J9" s="61"/>
      <c r="K9" s="5"/>
    </row>
    <row r="10" spans="1:11">
      <c r="A10" s="59" t="s">
        <v>732</v>
      </c>
      <c r="B10" s="60"/>
      <c r="C10" s="60"/>
      <c r="D10" s="60"/>
      <c r="E10" s="60"/>
      <c r="F10" s="60"/>
      <c r="G10" s="60"/>
      <c r="H10" s="60"/>
      <c r="I10" s="60"/>
      <c r="J10" s="60"/>
      <c r="K10" s="5"/>
    </row>
    <row r="11" spans="1:11">
      <c r="A11" s="60"/>
      <c r="B11" s="60"/>
      <c r="C11" s="60"/>
      <c r="D11" s="60"/>
      <c r="E11" s="60"/>
      <c r="F11" s="60"/>
      <c r="G11" s="60"/>
      <c r="H11" s="60"/>
      <c r="I11" s="60"/>
      <c r="J11" s="60"/>
      <c r="K11" s="5"/>
    </row>
    <row r="12" spans="1:11">
      <c r="A12" s="60"/>
      <c r="B12" s="60"/>
      <c r="C12" s="60"/>
      <c r="D12" s="60"/>
      <c r="E12" s="60"/>
      <c r="F12" s="60"/>
      <c r="G12" s="60"/>
      <c r="H12" s="60"/>
      <c r="I12" s="60"/>
      <c r="J12" s="60"/>
      <c r="K12" s="5"/>
    </row>
    <row r="13" spans="1:11">
      <c r="A13" s="60"/>
      <c r="B13" s="60"/>
      <c r="C13" s="60"/>
      <c r="D13" s="60"/>
      <c r="E13" s="60"/>
      <c r="F13" s="60"/>
      <c r="G13" s="60"/>
      <c r="H13" s="60"/>
      <c r="I13" s="60"/>
      <c r="J13" s="60"/>
      <c r="K13" s="5"/>
    </row>
    <row r="14" spans="1:11">
      <c r="A14" s="60"/>
      <c r="B14" s="60"/>
      <c r="C14" s="60"/>
      <c r="D14" s="60"/>
      <c r="E14" s="60"/>
      <c r="F14" s="60"/>
      <c r="G14" s="60"/>
      <c r="H14" s="60"/>
      <c r="I14" s="60"/>
      <c r="J14" s="60"/>
      <c r="K14" s="5"/>
    </row>
    <row r="15" spans="1:11">
      <c r="A15" s="60"/>
      <c r="B15" s="60"/>
      <c r="C15" s="60"/>
      <c r="D15" s="60"/>
      <c r="E15" s="60"/>
      <c r="F15" s="60"/>
      <c r="G15" s="60"/>
      <c r="H15" s="60"/>
      <c r="I15" s="60"/>
      <c r="J15" s="60"/>
      <c r="K15" s="5"/>
    </row>
    <row r="16" spans="1:11">
      <c r="A16" s="60"/>
      <c r="B16" s="60"/>
      <c r="C16" s="60"/>
      <c r="D16" s="60"/>
      <c r="E16" s="60"/>
      <c r="F16" s="60"/>
      <c r="G16" s="60"/>
      <c r="H16" s="60"/>
      <c r="I16" s="60"/>
      <c r="J16" s="60"/>
      <c r="K16" s="5"/>
    </row>
    <row r="17" spans="1:11">
      <c r="A17" s="60"/>
      <c r="B17" s="60"/>
      <c r="C17" s="60"/>
      <c r="D17" s="60"/>
      <c r="E17" s="60"/>
      <c r="F17" s="60"/>
      <c r="G17" s="60"/>
      <c r="H17" s="60"/>
      <c r="I17" s="60"/>
      <c r="J17" s="60"/>
      <c r="K17" s="5"/>
    </row>
    <row r="18" spans="1:11">
      <c r="A18" s="60"/>
      <c r="B18" s="60"/>
      <c r="C18" s="60"/>
      <c r="D18" s="60"/>
      <c r="E18" s="60"/>
      <c r="F18" s="60"/>
      <c r="G18" s="60"/>
      <c r="H18" s="60"/>
      <c r="I18" s="60"/>
      <c r="J18" s="60"/>
      <c r="K18" s="5"/>
    </row>
    <row r="19" spans="1:11">
      <c r="A19" s="60"/>
      <c r="B19" s="60"/>
      <c r="C19" s="60"/>
      <c r="D19" s="60"/>
      <c r="E19" s="60"/>
      <c r="F19" s="60"/>
      <c r="G19" s="60"/>
      <c r="H19" s="60"/>
      <c r="I19" s="60"/>
      <c r="J19" s="60"/>
      <c r="K19" s="5"/>
    </row>
    <row r="20" spans="1:11">
      <c r="A20" s="60"/>
      <c r="B20" s="60"/>
      <c r="C20" s="60"/>
      <c r="D20" s="60"/>
      <c r="E20" s="60"/>
      <c r="F20" s="60"/>
      <c r="G20" s="60"/>
      <c r="H20" s="60"/>
      <c r="I20" s="60"/>
      <c r="J20" s="60"/>
      <c r="K20" s="5"/>
    </row>
    <row r="21" spans="1:11">
      <c r="A21" s="60"/>
      <c r="B21" s="60"/>
      <c r="C21" s="60"/>
      <c r="D21" s="60"/>
      <c r="E21" s="60"/>
      <c r="F21" s="60"/>
      <c r="G21" s="60"/>
      <c r="H21" s="60"/>
      <c r="I21" s="60"/>
      <c r="J21" s="60"/>
      <c r="K21" s="5"/>
    </row>
    <row r="22" spans="1:11">
      <c r="A22" s="60"/>
      <c r="B22" s="60"/>
      <c r="C22" s="60"/>
      <c r="D22" s="60"/>
      <c r="E22" s="60"/>
      <c r="F22" s="60"/>
      <c r="G22" s="60"/>
      <c r="H22" s="60"/>
      <c r="I22" s="60"/>
      <c r="J22" s="60"/>
      <c r="K22" s="5"/>
    </row>
    <row r="23" spans="1:11">
      <c r="A23" s="60"/>
      <c r="B23" s="60"/>
      <c r="C23" s="60"/>
      <c r="D23" s="60"/>
      <c r="E23" s="60"/>
      <c r="F23" s="60"/>
      <c r="G23" s="60"/>
      <c r="H23" s="60"/>
      <c r="I23" s="60"/>
      <c r="J23" s="60"/>
      <c r="K23" s="5"/>
    </row>
    <row r="24" spans="1:11">
      <c r="A24" s="60"/>
      <c r="B24" s="60"/>
      <c r="C24" s="60"/>
      <c r="D24" s="60"/>
      <c r="E24" s="60"/>
      <c r="F24" s="60"/>
      <c r="G24" s="60"/>
      <c r="H24" s="60"/>
      <c r="I24" s="60"/>
      <c r="J24" s="60"/>
      <c r="K24" s="5"/>
    </row>
    <row r="25" spans="1:11">
      <c r="A25" s="60"/>
      <c r="B25" s="60"/>
      <c r="C25" s="60"/>
      <c r="D25" s="60"/>
      <c r="E25" s="60"/>
      <c r="F25" s="60"/>
      <c r="G25" s="60"/>
      <c r="H25" s="60"/>
      <c r="I25" s="60"/>
      <c r="J25" s="60"/>
      <c r="K25" s="5"/>
    </row>
    <row r="26" spans="1:11">
      <c r="A26" s="60"/>
      <c r="B26" s="60"/>
      <c r="C26" s="60"/>
      <c r="D26" s="60"/>
      <c r="E26" s="60"/>
      <c r="F26" s="60"/>
      <c r="G26" s="60"/>
      <c r="H26" s="60"/>
      <c r="I26" s="60"/>
      <c r="J26" s="60"/>
      <c r="K26" s="5"/>
    </row>
    <row r="27" spans="1:11">
      <c r="A27" s="60"/>
      <c r="B27" s="60"/>
      <c r="C27" s="60"/>
      <c r="D27" s="60"/>
      <c r="E27" s="60"/>
      <c r="F27" s="60"/>
      <c r="G27" s="60"/>
      <c r="H27" s="60"/>
      <c r="I27" s="60"/>
      <c r="J27" s="60"/>
      <c r="K27" s="5"/>
    </row>
    <row r="28" spans="1:11">
      <c r="A28" s="60"/>
      <c r="B28" s="60"/>
      <c r="C28" s="60"/>
      <c r="D28" s="60"/>
      <c r="E28" s="60"/>
      <c r="F28" s="60"/>
      <c r="G28" s="60"/>
      <c r="H28" s="60"/>
      <c r="I28" s="60"/>
      <c r="J28" s="60"/>
    </row>
    <row r="29" spans="1:11">
      <c r="A29" s="60"/>
      <c r="B29" s="60"/>
      <c r="C29" s="60"/>
      <c r="D29" s="60"/>
      <c r="E29" s="60"/>
      <c r="F29" s="60"/>
      <c r="G29" s="60"/>
      <c r="H29" s="60"/>
      <c r="I29" s="60"/>
      <c r="J29" s="60"/>
    </row>
    <row r="30" spans="1:11">
      <c r="A30" s="60"/>
      <c r="B30" s="60"/>
      <c r="C30" s="60"/>
      <c r="D30" s="60"/>
      <c r="E30" s="60"/>
      <c r="F30" s="60"/>
      <c r="G30" s="60"/>
      <c r="H30" s="60"/>
      <c r="I30" s="60"/>
      <c r="J30" s="60"/>
    </row>
    <row r="31" spans="1:11">
      <c r="A31" s="60"/>
      <c r="B31" s="60"/>
      <c r="C31" s="60"/>
      <c r="D31" s="60"/>
      <c r="E31" s="60"/>
      <c r="F31" s="60"/>
      <c r="G31" s="60"/>
      <c r="H31" s="60"/>
      <c r="I31" s="60"/>
      <c r="J31" s="60"/>
    </row>
    <row r="32" spans="1:11">
      <c r="A32" s="60"/>
      <c r="B32" s="60"/>
      <c r="C32" s="60"/>
      <c r="D32" s="60"/>
      <c r="E32" s="60"/>
      <c r="F32" s="60"/>
      <c r="G32" s="60"/>
      <c r="H32" s="60"/>
      <c r="I32" s="60"/>
      <c r="J32" s="60"/>
    </row>
    <row r="33" spans="1:10">
      <c r="A33" s="60"/>
      <c r="B33" s="60"/>
      <c r="C33" s="60"/>
      <c r="D33" s="60"/>
      <c r="E33" s="60"/>
      <c r="F33" s="60"/>
      <c r="G33" s="60"/>
      <c r="H33" s="60"/>
      <c r="I33" s="60"/>
      <c r="J33" s="60"/>
    </row>
    <row r="34" spans="1:10">
      <c r="A34" s="60"/>
      <c r="B34" s="60"/>
      <c r="C34" s="60"/>
      <c r="D34" s="60"/>
      <c r="E34" s="60"/>
      <c r="F34" s="60"/>
      <c r="G34" s="60"/>
      <c r="H34" s="60"/>
      <c r="I34" s="60"/>
      <c r="J34" s="60"/>
    </row>
    <row r="35" spans="1:10">
      <c r="A35" s="60"/>
      <c r="B35" s="60"/>
      <c r="C35" s="60"/>
      <c r="D35" s="60"/>
      <c r="E35" s="60"/>
      <c r="F35" s="60"/>
      <c r="G35" s="60"/>
      <c r="H35" s="60"/>
      <c r="I35" s="60"/>
      <c r="J35" s="60"/>
    </row>
    <row r="36" spans="1:10">
      <c r="A36" s="60"/>
      <c r="B36" s="60"/>
      <c r="C36" s="60"/>
      <c r="D36" s="60"/>
      <c r="E36" s="60"/>
      <c r="F36" s="60"/>
      <c r="G36" s="60"/>
      <c r="H36" s="60"/>
      <c r="I36" s="60"/>
      <c r="J36" s="60"/>
    </row>
    <row r="37" spans="1:10" ht="14.45" customHeight="1">
      <c r="A37" s="60"/>
      <c r="B37" s="60"/>
      <c r="C37" s="60"/>
      <c r="D37" s="60"/>
      <c r="E37" s="60"/>
      <c r="F37" s="60"/>
      <c r="G37" s="60"/>
      <c r="H37" s="60"/>
      <c r="I37" s="60"/>
      <c r="J37" s="60"/>
    </row>
    <row r="38" spans="1:10">
      <c r="A38" s="60"/>
      <c r="B38" s="60"/>
      <c r="C38" s="60"/>
      <c r="D38" s="60"/>
      <c r="E38" s="60"/>
      <c r="F38" s="60"/>
      <c r="G38" s="60"/>
      <c r="H38" s="60"/>
      <c r="I38" s="60"/>
      <c r="J38" s="60"/>
    </row>
    <row r="48" spans="1:10" ht="51" customHeight="1"/>
    <row r="50" ht="39.950000000000003" customHeight="1"/>
    <row r="51" ht="57" customHeight="1"/>
    <row r="52" ht="27" customHeight="1"/>
    <row r="53" ht="85.5" customHeight="1"/>
    <row r="55" ht="63" customHeight="1"/>
    <row r="56" ht="18.75" customHeight="1"/>
    <row r="58" ht="198" customHeight="1"/>
  </sheetData>
  <mergeCells count="2">
    <mergeCell ref="A10:J38"/>
    <mergeCell ref="A1:J9"/>
  </mergeCells>
  <printOptions horizontalCentered="1"/>
  <pageMargins left="0.19685039370078741" right="0.19685039370078741" top="0.74803149606299213" bottom="0.27559055118110237" header="0.31496062992125984" footer="0.11811023622047245"/>
  <pageSetup paperSize="9" scale="85" orientation="landscape" r:id="rId1"/>
  <headerFooter>
    <oddFooter>&amp;L&amp;"Trebuchet MS,Normal"&amp;10 23/07/2018</oddFooter>
  </headerFooter>
  <drawing r:id="rId2"/>
</worksheet>
</file>

<file path=xl/worksheets/sheet2.xml><?xml version="1.0" encoding="utf-8"?>
<worksheet xmlns="http://schemas.openxmlformats.org/spreadsheetml/2006/main" xmlns:r="http://schemas.openxmlformats.org/officeDocument/2006/relationships">
  <sheetPr>
    <tabColor rgb="FF00B050"/>
    <pageSetUpPr fitToPage="1"/>
  </sheetPr>
  <dimension ref="A1:S2553"/>
  <sheetViews>
    <sheetView zoomScale="68" zoomScaleNormal="68" zoomScaleSheetLayoutView="68" workbookViewId="0">
      <pane ySplit="2" topLeftCell="A3" activePane="bottomLeft" state="frozen"/>
      <selection pane="bottomLeft" sqref="A1:C1"/>
    </sheetView>
  </sheetViews>
  <sheetFormatPr baseColWidth="10" defaultColWidth="11.42578125" defaultRowHeight="16.5"/>
  <cols>
    <col min="1" max="1" width="4.7109375" style="17" customWidth="1"/>
    <col min="2" max="2" width="53.28515625" style="3" customWidth="1"/>
    <col min="3" max="3" width="40.5703125" style="3" customWidth="1"/>
    <col min="4" max="5" width="40.5703125" style="37" customWidth="1"/>
    <col min="6" max="8" width="8.85546875" style="37" hidden="1" customWidth="1"/>
    <col min="9" max="10" width="40.5703125" style="37" customWidth="1"/>
    <col min="11" max="13" width="11" style="17" customWidth="1"/>
    <col min="14" max="14" width="11" style="43" customWidth="1"/>
    <col min="15" max="16" width="11" style="17" customWidth="1"/>
    <col min="17" max="17" width="13" style="44" customWidth="1"/>
    <col min="18" max="18" width="40.5703125" style="9" customWidth="1"/>
    <col min="19" max="19" width="42.28515625" style="9" customWidth="1"/>
    <col min="20" max="16384" width="11.42578125" style="2"/>
  </cols>
  <sheetData>
    <row r="1" spans="1:19" ht="32.450000000000003" customHeight="1">
      <c r="A1" s="72" t="s">
        <v>633</v>
      </c>
      <c r="B1" s="72"/>
      <c r="C1" s="72"/>
      <c r="D1" s="74" t="s">
        <v>634</v>
      </c>
      <c r="E1" s="75"/>
      <c r="F1" s="75"/>
      <c r="G1" s="75"/>
      <c r="H1" s="75"/>
      <c r="I1" s="76"/>
      <c r="J1" s="38" t="s">
        <v>635</v>
      </c>
      <c r="K1" s="72" t="s">
        <v>638</v>
      </c>
      <c r="L1" s="72"/>
      <c r="M1" s="72"/>
      <c r="N1" s="72" t="s">
        <v>637</v>
      </c>
      <c r="O1" s="72"/>
      <c r="P1" s="72"/>
      <c r="Q1" s="72"/>
      <c r="R1" s="94" t="s">
        <v>636</v>
      </c>
      <c r="S1" s="94"/>
    </row>
    <row r="2" spans="1:19" s="1" customFormat="1" ht="37.5" customHeight="1">
      <c r="A2" s="73" t="s">
        <v>322</v>
      </c>
      <c r="B2" s="73"/>
      <c r="C2" s="39" t="s">
        <v>449</v>
      </c>
      <c r="D2" s="40" t="s">
        <v>601</v>
      </c>
      <c r="E2" s="45" t="s">
        <v>632</v>
      </c>
      <c r="F2" s="48" t="s">
        <v>532</v>
      </c>
      <c r="G2" s="48"/>
      <c r="H2" s="48" t="s">
        <v>731</v>
      </c>
      <c r="I2" s="45" t="s">
        <v>670</v>
      </c>
      <c r="J2" s="38" t="s">
        <v>639</v>
      </c>
      <c r="K2" s="39" t="s">
        <v>407</v>
      </c>
      <c r="L2" s="39" t="s">
        <v>409</v>
      </c>
      <c r="M2" s="39" t="s">
        <v>408</v>
      </c>
      <c r="N2" s="39" t="s">
        <v>311</v>
      </c>
      <c r="O2" s="39" t="s">
        <v>312</v>
      </c>
      <c r="P2" s="39" t="s">
        <v>455</v>
      </c>
      <c r="Q2" s="39" t="s">
        <v>313</v>
      </c>
      <c r="R2" s="41" t="s">
        <v>533</v>
      </c>
      <c r="S2" s="41" t="s">
        <v>548</v>
      </c>
    </row>
    <row r="3" spans="1:19" ht="50.1" customHeight="1">
      <c r="A3" s="95" t="s">
        <v>314</v>
      </c>
      <c r="B3" s="95"/>
      <c r="C3" s="95"/>
      <c r="D3" s="95"/>
      <c r="E3" s="95"/>
      <c r="F3" s="95"/>
      <c r="G3" s="95"/>
      <c r="H3" s="95"/>
      <c r="I3" s="95"/>
      <c r="J3" s="95"/>
      <c r="K3" s="95"/>
      <c r="L3" s="95"/>
      <c r="M3" s="95"/>
      <c r="N3" s="95"/>
      <c r="O3" s="95"/>
      <c r="P3" s="95"/>
      <c r="Q3" s="95"/>
      <c r="R3" s="95"/>
      <c r="S3" s="95"/>
    </row>
    <row r="4" spans="1:19" ht="50.1" customHeight="1">
      <c r="A4" s="81" t="s">
        <v>454</v>
      </c>
      <c r="B4" s="81"/>
      <c r="C4" s="81"/>
      <c r="D4" s="81"/>
      <c r="E4" s="81"/>
      <c r="F4" s="81"/>
      <c r="G4" s="81"/>
      <c r="H4" s="81"/>
      <c r="I4" s="81"/>
      <c r="J4" s="81"/>
      <c r="K4" s="81"/>
      <c r="L4" s="81"/>
      <c r="M4" s="81"/>
      <c r="N4" s="81"/>
      <c r="O4" s="81"/>
      <c r="P4" s="81"/>
      <c r="Q4" s="81"/>
      <c r="R4" s="81"/>
      <c r="S4" s="81"/>
    </row>
    <row r="5" spans="1:19" ht="50.1" customHeight="1">
      <c r="A5" s="66" t="s">
        <v>0</v>
      </c>
      <c r="B5" s="66"/>
      <c r="C5" s="66"/>
      <c r="D5" s="66"/>
      <c r="E5" s="66"/>
      <c r="F5" s="66"/>
      <c r="G5" s="66"/>
      <c r="H5" s="66"/>
      <c r="I5" s="66"/>
      <c r="J5" s="66"/>
      <c r="K5" s="66"/>
      <c r="L5" s="66"/>
      <c r="M5" s="66"/>
      <c r="N5" s="66"/>
      <c r="O5" s="66"/>
      <c r="P5" s="66"/>
      <c r="Q5" s="66"/>
      <c r="R5" s="66"/>
      <c r="S5" s="66"/>
    </row>
    <row r="6" spans="1:19" ht="42.75" customHeight="1">
      <c r="A6" s="68" t="s">
        <v>5</v>
      </c>
      <c r="B6" s="65" t="s">
        <v>11</v>
      </c>
      <c r="C6" s="18" t="s">
        <v>1</v>
      </c>
      <c r="D6" s="65" t="s">
        <v>599</v>
      </c>
      <c r="E6" s="65"/>
      <c r="F6" s="65" t="str">
        <f t="shared" ref="F6:F8" si="0">IF(E6="","",(IF(E6="non applicable","",IF(E6="2 - Notre système qualité répond partiellement à l'attendu","1",IF(E6="3 - Notre système qualité ne répond pas à l'attendu",0,2)))))</f>
        <v/>
      </c>
      <c r="G6" s="78">
        <f>IF(F6="",0,F6)</f>
        <v>0</v>
      </c>
      <c r="H6" s="78" t="str">
        <f>IF(F6="","",1)</f>
        <v/>
      </c>
      <c r="I6" s="65"/>
      <c r="J6" s="65"/>
      <c r="K6" s="83"/>
      <c r="L6" s="83"/>
      <c r="M6" s="83"/>
      <c r="N6" s="83" t="s">
        <v>341</v>
      </c>
      <c r="O6" s="83" t="s">
        <v>355</v>
      </c>
      <c r="P6" s="83" t="s">
        <v>529</v>
      </c>
      <c r="Q6" s="83">
        <v>5</v>
      </c>
      <c r="R6" s="92" t="s">
        <v>537</v>
      </c>
      <c r="S6" s="12"/>
    </row>
    <row r="7" spans="1:19" ht="42.75" customHeight="1">
      <c r="A7" s="68"/>
      <c r="B7" s="65"/>
      <c r="C7" s="19" t="s">
        <v>3</v>
      </c>
      <c r="D7" s="65"/>
      <c r="E7" s="65"/>
      <c r="F7" s="65" t="str">
        <f t="shared" si="0"/>
        <v/>
      </c>
      <c r="G7" s="79"/>
      <c r="H7" s="79"/>
      <c r="I7" s="65"/>
      <c r="J7" s="65"/>
      <c r="K7" s="83"/>
      <c r="L7" s="83"/>
      <c r="M7" s="83"/>
      <c r="N7" s="83"/>
      <c r="O7" s="83"/>
      <c r="P7" s="83"/>
      <c r="Q7" s="83"/>
      <c r="R7" s="92"/>
      <c r="S7" s="10"/>
    </row>
    <row r="8" spans="1:19" ht="55.5" customHeight="1">
      <c r="A8" s="68"/>
      <c r="B8" s="65"/>
      <c r="C8" s="19" t="s">
        <v>549</v>
      </c>
      <c r="D8" s="65"/>
      <c r="E8" s="65"/>
      <c r="F8" s="65" t="str">
        <f t="shared" si="0"/>
        <v/>
      </c>
      <c r="G8" s="80"/>
      <c r="H8" s="80"/>
      <c r="I8" s="65"/>
      <c r="J8" s="65"/>
      <c r="K8" s="83"/>
      <c r="L8" s="83"/>
      <c r="M8" s="83"/>
      <c r="N8" s="83"/>
      <c r="O8" s="83"/>
      <c r="P8" s="83"/>
      <c r="Q8" s="83"/>
      <c r="R8" s="92"/>
      <c r="S8" s="10"/>
    </row>
    <row r="9" spans="1:19" ht="66">
      <c r="A9" s="20" t="s">
        <v>6</v>
      </c>
      <c r="B9" s="19" t="s">
        <v>388</v>
      </c>
      <c r="C9" s="19" t="s">
        <v>2</v>
      </c>
      <c r="D9" s="19" t="s">
        <v>600</v>
      </c>
      <c r="E9" s="55"/>
      <c r="F9" s="55" t="str">
        <f t="shared" ref="F9:F10" si="1">IF(E9="","",(IF(E9="non applicable","",IF(E9="2 - Notre système qualité répond partiellement à l'attendu","1",IF(E9="3 - Notre système qualité ne répond pas à l'attendu",0,2)))))</f>
        <v/>
      </c>
      <c r="G9" s="56">
        <f>IF(F9="",0,F9)</f>
        <v>0</v>
      </c>
      <c r="H9" s="56" t="str">
        <f>IF(F9="","",1)</f>
        <v/>
      </c>
      <c r="I9" s="55"/>
      <c r="J9" s="55"/>
      <c r="K9" s="21"/>
      <c r="L9" s="21"/>
      <c r="M9" s="21"/>
      <c r="N9" s="21" t="s">
        <v>341</v>
      </c>
      <c r="O9" s="21" t="s">
        <v>355</v>
      </c>
      <c r="P9" s="21"/>
      <c r="Q9" s="21">
        <v>5</v>
      </c>
      <c r="R9" s="10"/>
      <c r="S9" s="10"/>
    </row>
    <row r="10" spans="1:19" ht="81" customHeight="1">
      <c r="A10" s="70" t="s">
        <v>522</v>
      </c>
      <c r="B10" s="71" t="s">
        <v>550</v>
      </c>
      <c r="C10" s="19" t="s">
        <v>4</v>
      </c>
      <c r="D10" s="65" t="s">
        <v>685</v>
      </c>
      <c r="E10" s="62"/>
      <c r="F10" s="62" t="str">
        <f t="shared" si="1"/>
        <v/>
      </c>
      <c r="G10" s="78">
        <f t="shared" ref="G10:G28" si="2">IF(F10="",0,F10)</f>
        <v>0</v>
      </c>
      <c r="H10" s="78" t="str">
        <f t="shared" ref="H10:H11" si="3">IF(F10="","",1)</f>
        <v/>
      </c>
      <c r="I10" s="62"/>
      <c r="J10" s="62"/>
      <c r="K10" s="83"/>
      <c r="L10" s="83"/>
      <c r="M10" s="83"/>
      <c r="N10" s="83" t="s">
        <v>18</v>
      </c>
      <c r="O10" s="83" t="s">
        <v>355</v>
      </c>
      <c r="P10" s="83" t="s">
        <v>530</v>
      </c>
      <c r="Q10" s="83" t="s">
        <v>399</v>
      </c>
      <c r="R10" s="11" t="s">
        <v>541</v>
      </c>
      <c r="S10" s="12"/>
    </row>
    <row r="11" spans="1:19" ht="81" customHeight="1">
      <c r="A11" s="77"/>
      <c r="B11" s="71"/>
      <c r="C11" s="19" t="s">
        <v>456</v>
      </c>
      <c r="D11" s="65"/>
      <c r="E11" s="63"/>
      <c r="F11" s="63"/>
      <c r="G11" s="80">
        <f t="shared" si="2"/>
        <v>0</v>
      </c>
      <c r="H11" s="80" t="str">
        <f t="shared" si="3"/>
        <v/>
      </c>
      <c r="I11" s="63"/>
      <c r="J11" s="63"/>
      <c r="K11" s="83"/>
      <c r="L11" s="83"/>
      <c r="M11" s="83"/>
      <c r="N11" s="83"/>
      <c r="O11" s="83"/>
      <c r="P11" s="83"/>
      <c r="Q11" s="83"/>
      <c r="R11" s="10"/>
      <c r="S11" s="10"/>
    </row>
    <row r="12" spans="1:19" ht="115.5">
      <c r="A12" s="20" t="s">
        <v>8</v>
      </c>
      <c r="B12" s="19" t="s">
        <v>23</v>
      </c>
      <c r="C12" s="19" t="s">
        <v>406</v>
      </c>
      <c r="D12" s="19" t="s">
        <v>640</v>
      </c>
      <c r="E12" s="55"/>
      <c r="F12" s="55" t="str">
        <f>IF(E12="","",(IF(E12="non applicable","",IF(E12="2 - Notre système qualité répond partiellement à l'attendu","1",IF(E12="3 - Notre système qualité ne répond pas à l'attendu",0,2)))))</f>
        <v/>
      </c>
      <c r="G12" s="56">
        <f t="shared" si="2"/>
        <v>0</v>
      </c>
      <c r="H12" s="56" t="str">
        <f>IF(F12="","",1)</f>
        <v/>
      </c>
      <c r="I12" s="55"/>
      <c r="J12" s="55"/>
      <c r="K12" s="21"/>
      <c r="L12" s="21"/>
      <c r="M12" s="21"/>
      <c r="N12" s="21"/>
      <c r="O12" s="21"/>
      <c r="P12" s="21" t="s">
        <v>531</v>
      </c>
      <c r="Q12" s="21">
        <v>1</v>
      </c>
      <c r="R12" s="6"/>
      <c r="S12" s="6"/>
    </row>
    <row r="13" spans="1:19" ht="99.75" customHeight="1">
      <c r="A13" s="20" t="s">
        <v>9</v>
      </c>
      <c r="B13" s="19" t="s">
        <v>12</v>
      </c>
      <c r="C13" s="19" t="s">
        <v>551</v>
      </c>
      <c r="D13" s="35" t="s">
        <v>641</v>
      </c>
      <c r="E13" s="35"/>
      <c r="F13" s="55" t="str">
        <f t="shared" ref="F13:F23" si="4">IF(E13="","",(IF(E13="non applicable","",IF(E13="2 - Notre système qualité répond partiellement à l'attendu","1",IF(E13="3 - Notre système qualité ne répond pas à l'attendu",0,2)))))</f>
        <v/>
      </c>
      <c r="G13" s="56">
        <f t="shared" si="2"/>
        <v>0</v>
      </c>
      <c r="H13" s="56" t="str">
        <f>IF(F13="","",1)</f>
        <v/>
      </c>
      <c r="I13" s="35"/>
      <c r="J13" s="35"/>
      <c r="K13" s="21"/>
      <c r="L13" s="21"/>
      <c r="M13" s="22"/>
      <c r="N13" s="21" t="s">
        <v>341</v>
      </c>
      <c r="O13" s="21" t="s">
        <v>355</v>
      </c>
      <c r="P13" s="21"/>
      <c r="Q13" s="22">
        <v>5</v>
      </c>
      <c r="R13" s="10"/>
      <c r="S13" s="10"/>
    </row>
    <row r="14" spans="1:19" ht="85.5" customHeight="1">
      <c r="A14" s="20" t="s">
        <v>10</v>
      </c>
      <c r="B14" s="19" t="s">
        <v>458</v>
      </c>
      <c r="C14" s="19" t="s">
        <v>434</v>
      </c>
      <c r="D14" s="19" t="s">
        <v>642</v>
      </c>
      <c r="E14" s="55"/>
      <c r="F14" s="55" t="str">
        <f t="shared" si="4"/>
        <v/>
      </c>
      <c r="G14" s="56">
        <f t="shared" si="2"/>
        <v>0</v>
      </c>
      <c r="H14" s="56" t="str">
        <f>IF(F14="","",1)</f>
        <v/>
      </c>
      <c r="I14" s="55"/>
      <c r="J14" s="55"/>
      <c r="K14" s="21"/>
      <c r="L14" s="21"/>
      <c r="M14" s="21" t="s">
        <v>457</v>
      </c>
      <c r="N14" s="21"/>
      <c r="O14" s="21"/>
      <c r="P14" s="21"/>
      <c r="Q14" s="21"/>
      <c r="R14" s="12" t="s">
        <v>540</v>
      </c>
      <c r="S14" s="12"/>
    </row>
    <row r="15" spans="1:19" ht="50.1" customHeight="1">
      <c r="A15" s="66" t="s">
        <v>13</v>
      </c>
      <c r="B15" s="66"/>
      <c r="C15" s="66"/>
      <c r="D15" s="66"/>
      <c r="E15" s="66"/>
      <c r="F15" s="66"/>
      <c r="G15" s="66"/>
      <c r="H15" s="66"/>
      <c r="I15" s="66"/>
      <c r="J15" s="66"/>
      <c r="K15" s="66"/>
      <c r="L15" s="66"/>
      <c r="M15" s="66"/>
      <c r="N15" s="66"/>
      <c r="O15" s="66"/>
      <c r="P15" s="66"/>
      <c r="Q15" s="66"/>
      <c r="R15" s="66"/>
      <c r="S15" s="66"/>
    </row>
    <row r="16" spans="1:19" ht="70.5" customHeight="1">
      <c r="A16" s="68" t="s">
        <v>18</v>
      </c>
      <c r="B16" s="65" t="s">
        <v>405</v>
      </c>
      <c r="C16" s="19" t="s">
        <v>14</v>
      </c>
      <c r="D16" s="65" t="s">
        <v>643</v>
      </c>
      <c r="E16" s="62"/>
      <c r="F16" s="62" t="str">
        <f t="shared" si="4"/>
        <v/>
      </c>
      <c r="G16" s="78">
        <f t="shared" si="2"/>
        <v>0</v>
      </c>
      <c r="H16" s="78" t="str">
        <f t="shared" ref="H16:H17" si="5">IF(F16="","",1)</f>
        <v/>
      </c>
      <c r="I16" s="62"/>
      <c r="J16" s="62"/>
      <c r="K16" s="83"/>
      <c r="L16" s="83"/>
      <c r="M16" s="83" t="s">
        <v>457</v>
      </c>
      <c r="N16" s="83" t="s">
        <v>342</v>
      </c>
      <c r="O16" s="83" t="s">
        <v>356</v>
      </c>
      <c r="P16" s="83" t="s">
        <v>390</v>
      </c>
      <c r="Q16" s="83">
        <v>1</v>
      </c>
      <c r="R16" s="10"/>
      <c r="S16" s="10"/>
    </row>
    <row r="17" spans="1:19" ht="105.75" customHeight="1">
      <c r="A17" s="68"/>
      <c r="B17" s="65"/>
      <c r="C17" s="19" t="s">
        <v>459</v>
      </c>
      <c r="D17" s="65"/>
      <c r="E17" s="63"/>
      <c r="F17" s="63" t="str">
        <f t="shared" si="4"/>
        <v/>
      </c>
      <c r="G17" s="80">
        <f t="shared" si="2"/>
        <v>0</v>
      </c>
      <c r="H17" s="80" t="str">
        <f t="shared" si="5"/>
        <v/>
      </c>
      <c r="I17" s="63"/>
      <c r="J17" s="63"/>
      <c r="K17" s="83"/>
      <c r="L17" s="83"/>
      <c r="M17" s="83"/>
      <c r="N17" s="83"/>
      <c r="O17" s="83"/>
      <c r="P17" s="83"/>
      <c r="Q17" s="83"/>
      <c r="R17" s="10"/>
      <c r="S17" s="10"/>
    </row>
    <row r="18" spans="1:19" ht="66">
      <c r="A18" s="20" t="s">
        <v>19</v>
      </c>
      <c r="B18" s="19" t="s">
        <v>24</v>
      </c>
      <c r="C18" s="19" t="s">
        <v>15</v>
      </c>
      <c r="D18" s="19" t="s">
        <v>644</v>
      </c>
      <c r="E18" s="55"/>
      <c r="F18" s="55" t="str">
        <f t="shared" si="4"/>
        <v/>
      </c>
      <c r="G18" s="56">
        <f t="shared" si="2"/>
        <v>0</v>
      </c>
      <c r="H18" s="56" t="str">
        <f>IF(F18="","",1)</f>
        <v/>
      </c>
      <c r="I18" s="55"/>
      <c r="J18" s="55"/>
      <c r="K18" s="21" t="s">
        <v>401</v>
      </c>
      <c r="L18" s="21"/>
      <c r="M18" s="21"/>
      <c r="N18" s="21"/>
      <c r="O18" s="21" t="s">
        <v>356</v>
      </c>
      <c r="P18" s="21"/>
      <c r="Q18" s="21"/>
      <c r="R18" s="10"/>
      <c r="S18" s="10"/>
    </row>
    <row r="19" spans="1:19" ht="57" customHeight="1">
      <c r="A19" s="20" t="s">
        <v>20</v>
      </c>
      <c r="B19" s="19" t="s">
        <v>410</v>
      </c>
      <c r="C19" s="19" t="s">
        <v>16</v>
      </c>
      <c r="D19" s="19" t="s">
        <v>645</v>
      </c>
      <c r="E19" s="55"/>
      <c r="F19" s="55" t="str">
        <f t="shared" si="4"/>
        <v/>
      </c>
      <c r="G19" s="56">
        <f t="shared" si="2"/>
        <v>0</v>
      </c>
      <c r="H19" s="56" t="str">
        <f>IF(F19="","",1)</f>
        <v/>
      </c>
      <c r="I19" s="55"/>
      <c r="J19" s="55"/>
      <c r="K19" s="21"/>
      <c r="L19" s="21" t="s">
        <v>401</v>
      </c>
      <c r="M19" s="21" t="s">
        <v>457</v>
      </c>
      <c r="N19" s="21" t="s">
        <v>342</v>
      </c>
      <c r="O19" s="21" t="s">
        <v>356</v>
      </c>
      <c r="P19" s="21" t="s">
        <v>6</v>
      </c>
      <c r="Q19" s="21">
        <v>1</v>
      </c>
      <c r="R19" s="10"/>
      <c r="S19" s="10"/>
    </row>
    <row r="20" spans="1:19" ht="72.75" customHeight="1">
      <c r="A20" s="68" t="s">
        <v>21</v>
      </c>
      <c r="B20" s="65" t="s">
        <v>461</v>
      </c>
      <c r="C20" s="19" t="s">
        <v>17</v>
      </c>
      <c r="D20" s="65" t="s">
        <v>686</v>
      </c>
      <c r="E20" s="62"/>
      <c r="F20" s="62" t="str">
        <f t="shared" si="4"/>
        <v/>
      </c>
      <c r="G20" s="78">
        <f t="shared" si="2"/>
        <v>0</v>
      </c>
      <c r="H20" s="78" t="str">
        <f t="shared" ref="H20:H23" si="6">IF(F20="","",1)</f>
        <v/>
      </c>
      <c r="I20" s="62"/>
      <c r="J20" s="62"/>
      <c r="K20" s="83"/>
      <c r="L20" s="83"/>
      <c r="M20" s="83" t="s">
        <v>401</v>
      </c>
      <c r="N20" s="83" t="s">
        <v>342</v>
      </c>
      <c r="O20" s="83" t="s">
        <v>356</v>
      </c>
      <c r="P20" s="83"/>
      <c r="Q20" s="83">
        <v>5</v>
      </c>
      <c r="R20" s="10"/>
      <c r="S20" s="10"/>
    </row>
    <row r="21" spans="1:19" ht="72.75" customHeight="1">
      <c r="A21" s="68"/>
      <c r="B21" s="65"/>
      <c r="C21" s="19" t="s">
        <v>460</v>
      </c>
      <c r="D21" s="65"/>
      <c r="E21" s="63"/>
      <c r="F21" s="63" t="str">
        <f t="shared" si="4"/>
        <v/>
      </c>
      <c r="G21" s="80">
        <f t="shared" si="2"/>
        <v>0</v>
      </c>
      <c r="H21" s="80" t="str">
        <f t="shared" si="6"/>
        <v/>
      </c>
      <c r="I21" s="63"/>
      <c r="J21" s="63"/>
      <c r="K21" s="83"/>
      <c r="L21" s="83"/>
      <c r="M21" s="83"/>
      <c r="N21" s="83"/>
      <c r="O21" s="83"/>
      <c r="P21" s="83"/>
      <c r="Q21" s="83"/>
      <c r="R21" s="10"/>
      <c r="S21" s="10"/>
    </row>
    <row r="22" spans="1:19" ht="41.25" customHeight="1">
      <c r="A22" s="68" t="s">
        <v>22</v>
      </c>
      <c r="B22" s="65" t="s">
        <v>552</v>
      </c>
      <c r="C22" s="19" t="s">
        <v>462</v>
      </c>
      <c r="D22" s="65" t="s">
        <v>646</v>
      </c>
      <c r="E22" s="62"/>
      <c r="F22" s="62" t="str">
        <f t="shared" si="4"/>
        <v/>
      </c>
      <c r="G22" s="78">
        <f t="shared" si="2"/>
        <v>0</v>
      </c>
      <c r="H22" s="78" t="str">
        <f t="shared" si="6"/>
        <v/>
      </c>
      <c r="I22" s="62"/>
      <c r="J22" s="62"/>
      <c r="K22" s="83"/>
      <c r="L22" s="83"/>
      <c r="M22" s="83"/>
      <c r="N22" s="21"/>
      <c r="O22" s="21"/>
      <c r="P22" s="21"/>
      <c r="Q22" s="21"/>
      <c r="R22" s="10"/>
      <c r="S22" s="10"/>
    </row>
    <row r="23" spans="1:19" ht="41.25" customHeight="1">
      <c r="A23" s="68"/>
      <c r="B23" s="65"/>
      <c r="C23" s="19" t="s">
        <v>463</v>
      </c>
      <c r="D23" s="65"/>
      <c r="E23" s="63"/>
      <c r="F23" s="63" t="str">
        <f t="shared" si="4"/>
        <v/>
      </c>
      <c r="G23" s="80">
        <f t="shared" si="2"/>
        <v>0</v>
      </c>
      <c r="H23" s="80" t="str">
        <f t="shared" si="6"/>
        <v/>
      </c>
      <c r="I23" s="63"/>
      <c r="J23" s="63"/>
      <c r="K23" s="83"/>
      <c r="L23" s="83"/>
      <c r="M23" s="83"/>
      <c r="N23" s="21"/>
      <c r="O23" s="21"/>
      <c r="P23" s="21"/>
      <c r="Q23" s="21"/>
      <c r="R23" s="10"/>
      <c r="S23" s="10"/>
    </row>
    <row r="24" spans="1:19" ht="50.1" customHeight="1">
      <c r="A24" s="66" t="s">
        <v>411</v>
      </c>
      <c r="B24" s="66"/>
      <c r="C24" s="66"/>
      <c r="D24" s="66"/>
      <c r="E24" s="66"/>
      <c r="F24" s="66"/>
      <c r="G24" s="66"/>
      <c r="H24" s="66"/>
      <c r="I24" s="66"/>
      <c r="J24" s="66"/>
      <c r="K24" s="66"/>
      <c r="L24" s="66"/>
      <c r="M24" s="66"/>
      <c r="N24" s="66"/>
      <c r="O24" s="66"/>
      <c r="P24" s="66"/>
      <c r="Q24" s="66"/>
      <c r="R24" s="66"/>
      <c r="S24" s="66"/>
    </row>
    <row r="25" spans="1:19" ht="196.5" customHeight="1">
      <c r="A25" s="68" t="s">
        <v>26</v>
      </c>
      <c r="B25" s="65" t="s">
        <v>553</v>
      </c>
      <c r="C25" s="19" t="s">
        <v>464</v>
      </c>
      <c r="D25" s="65" t="s">
        <v>687</v>
      </c>
      <c r="E25" s="62"/>
      <c r="F25" s="62" t="str">
        <f t="shared" ref="F25:F28" si="7">IF(E25="","",(IF(E25="non applicable","",IF(E25="2 - Notre système qualité répond partiellement à l'attendu","1",IF(E25="3 - Notre système qualité ne répond pas à l'attendu",0,2)))))</f>
        <v/>
      </c>
      <c r="G25" s="78">
        <f t="shared" si="2"/>
        <v>0</v>
      </c>
      <c r="H25" s="78" t="str">
        <f t="shared" ref="H25:H28" si="8">IF(F25="","",1)</f>
        <v/>
      </c>
      <c r="I25" s="62"/>
      <c r="J25" s="62"/>
      <c r="K25" s="83"/>
      <c r="L25" s="83"/>
      <c r="M25" s="83"/>
      <c r="N25" s="83"/>
      <c r="O25" s="83" t="s">
        <v>361</v>
      </c>
      <c r="P25" s="83" t="s">
        <v>18</v>
      </c>
      <c r="Q25" s="83">
        <v>2</v>
      </c>
      <c r="R25" s="10"/>
      <c r="S25" s="58" t="s">
        <v>733</v>
      </c>
    </row>
    <row r="26" spans="1:19" ht="196.5" customHeight="1">
      <c r="A26" s="68"/>
      <c r="B26" s="65"/>
      <c r="C26" s="19" t="s">
        <v>25</v>
      </c>
      <c r="D26" s="65"/>
      <c r="E26" s="63"/>
      <c r="F26" s="63" t="str">
        <f t="shared" si="7"/>
        <v/>
      </c>
      <c r="G26" s="80">
        <f t="shared" si="2"/>
        <v>0</v>
      </c>
      <c r="H26" s="80" t="str">
        <f t="shared" si="8"/>
        <v/>
      </c>
      <c r="I26" s="63"/>
      <c r="J26" s="63"/>
      <c r="K26" s="83"/>
      <c r="L26" s="83"/>
      <c r="M26" s="83"/>
      <c r="N26" s="83"/>
      <c r="O26" s="83"/>
      <c r="P26" s="83"/>
      <c r="Q26" s="83"/>
      <c r="R26" s="10"/>
      <c r="S26" s="58" t="s">
        <v>734</v>
      </c>
    </row>
    <row r="27" spans="1:19" ht="61.5" customHeight="1">
      <c r="A27" s="70" t="s">
        <v>450</v>
      </c>
      <c r="B27" s="71" t="s">
        <v>28</v>
      </c>
      <c r="C27" s="19" t="s">
        <v>435</v>
      </c>
      <c r="D27" s="65" t="s">
        <v>688</v>
      </c>
      <c r="E27" s="62"/>
      <c r="F27" s="62" t="str">
        <f t="shared" si="7"/>
        <v/>
      </c>
      <c r="G27" s="78">
        <f t="shared" si="2"/>
        <v>0</v>
      </c>
      <c r="H27" s="78" t="str">
        <f t="shared" si="8"/>
        <v/>
      </c>
      <c r="I27" s="62"/>
      <c r="J27" s="62"/>
      <c r="K27" s="21"/>
      <c r="L27" s="21"/>
      <c r="M27" s="21"/>
      <c r="N27" s="21"/>
      <c r="O27" s="21"/>
      <c r="P27" s="21"/>
      <c r="Q27" s="21"/>
      <c r="R27" s="10"/>
      <c r="S27" s="58" t="s">
        <v>735</v>
      </c>
    </row>
    <row r="28" spans="1:19" ht="61.5" customHeight="1">
      <c r="A28" s="70"/>
      <c r="B28" s="71"/>
      <c r="C28" s="19" t="s">
        <v>466</v>
      </c>
      <c r="D28" s="65"/>
      <c r="E28" s="63"/>
      <c r="F28" s="63" t="str">
        <f t="shared" si="7"/>
        <v/>
      </c>
      <c r="G28" s="80">
        <f t="shared" si="2"/>
        <v>0</v>
      </c>
      <c r="H28" s="80" t="str">
        <f t="shared" si="8"/>
        <v/>
      </c>
      <c r="I28" s="63"/>
      <c r="J28" s="63"/>
      <c r="K28" s="21"/>
      <c r="L28" s="21"/>
      <c r="M28" s="21"/>
      <c r="N28" s="21" t="s">
        <v>343</v>
      </c>
      <c r="O28" s="21" t="s">
        <v>361</v>
      </c>
      <c r="P28" s="21" t="s">
        <v>18</v>
      </c>
      <c r="Q28" s="21">
        <v>2</v>
      </c>
      <c r="R28" s="12" t="s">
        <v>538</v>
      </c>
      <c r="S28" s="10"/>
    </row>
    <row r="29" spans="1:19" ht="50.1" customHeight="1">
      <c r="A29" s="81" t="s">
        <v>465</v>
      </c>
      <c r="B29" s="81"/>
      <c r="C29" s="81"/>
      <c r="D29" s="81"/>
      <c r="E29" s="81"/>
      <c r="F29" s="81"/>
      <c r="G29" s="81"/>
      <c r="H29" s="81"/>
      <c r="I29" s="81"/>
      <c r="J29" s="81"/>
      <c r="K29" s="81"/>
      <c r="L29" s="81"/>
      <c r="M29" s="81"/>
      <c r="N29" s="81"/>
      <c r="O29" s="81"/>
      <c r="P29" s="81"/>
      <c r="Q29" s="81"/>
      <c r="R29" s="81"/>
      <c r="S29" s="81"/>
    </row>
    <row r="30" spans="1:19" ht="50.1" customHeight="1">
      <c r="A30" s="66" t="s">
        <v>467</v>
      </c>
      <c r="B30" s="66"/>
      <c r="C30" s="66"/>
      <c r="D30" s="66"/>
      <c r="E30" s="66"/>
      <c r="F30" s="66"/>
      <c r="G30" s="66"/>
      <c r="H30" s="66"/>
      <c r="I30" s="66"/>
      <c r="J30" s="66"/>
      <c r="K30" s="66"/>
      <c r="L30" s="66"/>
      <c r="M30" s="66"/>
      <c r="N30" s="66"/>
      <c r="O30" s="66"/>
      <c r="P30" s="66"/>
      <c r="Q30" s="66"/>
      <c r="R30" s="66"/>
      <c r="S30" s="66"/>
    </row>
    <row r="31" spans="1:19" ht="60.75" customHeight="1">
      <c r="A31" s="68" t="s">
        <v>40</v>
      </c>
      <c r="B31" s="65" t="s">
        <v>412</v>
      </c>
      <c r="C31" s="19" t="s">
        <v>323</v>
      </c>
      <c r="D31" s="69" t="s">
        <v>671</v>
      </c>
      <c r="E31" s="62"/>
      <c r="F31" s="62" t="str">
        <f t="shared" ref="F31:F39" si="9">IF(E31="","",(IF(E31="non applicable","",IF(E31="2 - Notre système qualité répond partiellement à l'attendu","1",IF(E31="3 - Notre système qualité ne répond pas à l'attendu",0,2)))))</f>
        <v/>
      </c>
      <c r="G31" s="78">
        <f t="shared" ref="G31:G39" si="10">IF(F31="",0,F31)</f>
        <v>0</v>
      </c>
      <c r="H31" s="78" t="str">
        <f t="shared" ref="H31:H38" si="11">IF(F31="","",1)</f>
        <v/>
      </c>
      <c r="I31" s="62"/>
      <c r="J31" s="62"/>
      <c r="K31" s="82"/>
      <c r="L31" s="83"/>
      <c r="M31" s="83" t="s">
        <v>457</v>
      </c>
      <c r="N31" s="82" t="s">
        <v>344</v>
      </c>
      <c r="O31" s="82" t="s">
        <v>362</v>
      </c>
      <c r="P31" s="83" t="s">
        <v>390</v>
      </c>
      <c r="Q31" s="82"/>
      <c r="R31" s="10"/>
      <c r="S31" s="10"/>
    </row>
    <row r="32" spans="1:19" ht="76.5" customHeight="1">
      <c r="A32" s="68"/>
      <c r="B32" s="65"/>
      <c r="C32" s="19" t="s">
        <v>29</v>
      </c>
      <c r="D32" s="69"/>
      <c r="E32" s="63"/>
      <c r="F32" s="63" t="str">
        <f t="shared" si="9"/>
        <v/>
      </c>
      <c r="G32" s="80">
        <f t="shared" si="10"/>
        <v>0</v>
      </c>
      <c r="H32" s="80" t="str">
        <f t="shared" si="11"/>
        <v/>
      </c>
      <c r="I32" s="63"/>
      <c r="J32" s="63"/>
      <c r="K32" s="82"/>
      <c r="L32" s="82"/>
      <c r="M32" s="83"/>
      <c r="N32" s="82"/>
      <c r="O32" s="82"/>
      <c r="P32" s="82"/>
      <c r="Q32" s="82"/>
      <c r="R32" s="10"/>
      <c r="S32" s="10"/>
    </row>
    <row r="33" spans="1:19" ht="54" customHeight="1">
      <c r="A33" s="68" t="s">
        <v>41</v>
      </c>
      <c r="B33" s="65" t="s">
        <v>468</v>
      </c>
      <c r="C33" s="19" t="s">
        <v>324</v>
      </c>
      <c r="D33" s="65" t="s">
        <v>689</v>
      </c>
      <c r="E33" s="62"/>
      <c r="F33" s="62" t="str">
        <f t="shared" si="9"/>
        <v/>
      </c>
      <c r="G33" s="78">
        <f t="shared" si="10"/>
        <v>0</v>
      </c>
      <c r="H33" s="78" t="str">
        <f t="shared" si="11"/>
        <v/>
      </c>
      <c r="I33" s="62"/>
      <c r="J33" s="62"/>
      <c r="K33" s="82"/>
      <c r="L33" s="83"/>
      <c r="M33" s="83" t="s">
        <v>526</v>
      </c>
      <c r="N33" s="82" t="s">
        <v>344</v>
      </c>
      <c r="O33" s="82" t="s">
        <v>362</v>
      </c>
      <c r="P33" s="83" t="s">
        <v>391</v>
      </c>
      <c r="Q33" s="82">
        <v>1</v>
      </c>
      <c r="R33" s="10"/>
      <c r="S33" s="57" t="s">
        <v>736</v>
      </c>
    </row>
    <row r="34" spans="1:19" ht="54" customHeight="1">
      <c r="A34" s="68"/>
      <c r="B34" s="65"/>
      <c r="C34" s="19" t="s">
        <v>30</v>
      </c>
      <c r="D34" s="65"/>
      <c r="E34" s="85"/>
      <c r="F34" s="85" t="str">
        <f t="shared" si="9"/>
        <v/>
      </c>
      <c r="G34" s="79">
        <f t="shared" si="10"/>
        <v>0</v>
      </c>
      <c r="H34" s="79" t="str">
        <f t="shared" si="11"/>
        <v/>
      </c>
      <c r="I34" s="85"/>
      <c r="J34" s="85"/>
      <c r="K34" s="82"/>
      <c r="L34" s="82"/>
      <c r="M34" s="83"/>
      <c r="N34" s="82"/>
      <c r="O34" s="82"/>
      <c r="P34" s="82"/>
      <c r="Q34" s="82"/>
      <c r="R34" s="10"/>
      <c r="S34" s="10"/>
    </row>
    <row r="35" spans="1:19" ht="54" customHeight="1">
      <c r="A35" s="68"/>
      <c r="B35" s="65"/>
      <c r="C35" s="19" t="s">
        <v>437</v>
      </c>
      <c r="D35" s="65"/>
      <c r="E35" s="85"/>
      <c r="F35" s="85" t="str">
        <f t="shared" si="9"/>
        <v/>
      </c>
      <c r="G35" s="79">
        <f t="shared" si="10"/>
        <v>0</v>
      </c>
      <c r="H35" s="79" t="str">
        <f t="shared" si="11"/>
        <v/>
      </c>
      <c r="I35" s="85"/>
      <c r="J35" s="85"/>
      <c r="K35" s="82"/>
      <c r="L35" s="82"/>
      <c r="M35" s="83"/>
      <c r="N35" s="82"/>
      <c r="O35" s="82"/>
      <c r="P35" s="82"/>
      <c r="Q35" s="82"/>
      <c r="R35" s="10"/>
      <c r="S35" s="10"/>
    </row>
    <row r="36" spans="1:19" ht="54" customHeight="1">
      <c r="A36" s="68"/>
      <c r="B36" s="65"/>
      <c r="C36" s="19" t="s">
        <v>436</v>
      </c>
      <c r="D36" s="65"/>
      <c r="E36" s="63"/>
      <c r="F36" s="63" t="str">
        <f t="shared" si="9"/>
        <v/>
      </c>
      <c r="G36" s="80">
        <f t="shared" si="10"/>
        <v>0</v>
      </c>
      <c r="H36" s="80" t="str">
        <f t="shared" si="11"/>
        <v/>
      </c>
      <c r="I36" s="63"/>
      <c r="J36" s="63"/>
      <c r="K36" s="82"/>
      <c r="L36" s="82"/>
      <c r="M36" s="83"/>
      <c r="N36" s="82"/>
      <c r="O36" s="82"/>
      <c r="P36" s="82"/>
      <c r="Q36" s="82"/>
      <c r="R36" s="10"/>
      <c r="S36" s="10"/>
    </row>
    <row r="37" spans="1:19" ht="71.25" customHeight="1">
      <c r="A37" s="68" t="s">
        <v>42</v>
      </c>
      <c r="B37" s="65" t="s">
        <v>444</v>
      </c>
      <c r="C37" s="19" t="s">
        <v>324</v>
      </c>
      <c r="D37" s="65" t="s">
        <v>647</v>
      </c>
      <c r="E37" s="62"/>
      <c r="F37" s="62" t="str">
        <f t="shared" si="9"/>
        <v/>
      </c>
      <c r="G37" s="78">
        <f t="shared" si="10"/>
        <v>0</v>
      </c>
      <c r="H37" s="78" t="str">
        <f t="shared" si="11"/>
        <v/>
      </c>
      <c r="I37" s="62"/>
      <c r="J37" s="62"/>
      <c r="K37" s="82" t="s">
        <v>401</v>
      </c>
      <c r="L37" s="82" t="s">
        <v>401</v>
      </c>
      <c r="M37" s="82"/>
      <c r="N37" s="82"/>
      <c r="O37" s="82" t="s">
        <v>362</v>
      </c>
      <c r="P37" s="82"/>
      <c r="Q37" s="82"/>
      <c r="R37" s="10"/>
      <c r="S37" s="10"/>
    </row>
    <row r="38" spans="1:19" ht="71.25" customHeight="1">
      <c r="A38" s="68"/>
      <c r="B38" s="65"/>
      <c r="C38" s="19" t="s">
        <v>554</v>
      </c>
      <c r="D38" s="65"/>
      <c r="E38" s="63"/>
      <c r="F38" s="63" t="str">
        <f t="shared" si="9"/>
        <v/>
      </c>
      <c r="G38" s="80">
        <f t="shared" si="10"/>
        <v>0</v>
      </c>
      <c r="H38" s="80" t="str">
        <f t="shared" si="11"/>
        <v/>
      </c>
      <c r="I38" s="63"/>
      <c r="J38" s="63"/>
      <c r="K38" s="82"/>
      <c r="L38" s="82"/>
      <c r="M38" s="82"/>
      <c r="N38" s="82"/>
      <c r="O38" s="82"/>
      <c r="P38" s="82"/>
      <c r="Q38" s="82"/>
      <c r="R38" s="10"/>
      <c r="S38" s="10"/>
    </row>
    <row r="39" spans="1:19" ht="115.5">
      <c r="A39" s="20" t="s">
        <v>43</v>
      </c>
      <c r="B39" s="19" t="s">
        <v>31</v>
      </c>
      <c r="C39" s="19" t="s">
        <v>469</v>
      </c>
      <c r="D39" s="19" t="s">
        <v>648</v>
      </c>
      <c r="E39" s="55"/>
      <c r="F39" s="55" t="str">
        <f t="shared" si="9"/>
        <v/>
      </c>
      <c r="G39" s="56">
        <f t="shared" si="10"/>
        <v>0</v>
      </c>
      <c r="H39" s="56" t="str">
        <f>IF(F39="","",1)</f>
        <v/>
      </c>
      <c r="I39" s="55"/>
      <c r="J39" s="55"/>
      <c r="K39" s="23"/>
      <c r="L39" s="23"/>
      <c r="M39" s="23"/>
      <c r="N39" s="23"/>
      <c r="O39" s="23"/>
      <c r="P39" s="23"/>
      <c r="Q39" s="23">
        <v>2</v>
      </c>
      <c r="R39" s="10"/>
      <c r="S39" s="10"/>
    </row>
    <row r="40" spans="1:19" ht="50.1" customHeight="1">
      <c r="A40" s="66" t="s">
        <v>32</v>
      </c>
      <c r="B40" s="66"/>
      <c r="C40" s="66"/>
      <c r="D40" s="66"/>
      <c r="E40" s="66"/>
      <c r="F40" s="66"/>
      <c r="G40" s="66"/>
      <c r="H40" s="66"/>
      <c r="I40" s="66"/>
      <c r="J40" s="66"/>
      <c r="K40" s="66"/>
      <c r="L40" s="66"/>
      <c r="M40" s="66"/>
      <c r="N40" s="66"/>
      <c r="O40" s="66"/>
      <c r="P40" s="66"/>
      <c r="Q40" s="66"/>
      <c r="R40" s="66"/>
      <c r="S40" s="66"/>
    </row>
    <row r="41" spans="1:19" ht="53.25" customHeight="1">
      <c r="A41" s="68" t="s">
        <v>44</v>
      </c>
      <c r="B41" s="65" t="s">
        <v>555</v>
      </c>
      <c r="C41" s="19" t="s">
        <v>33</v>
      </c>
      <c r="D41" s="65" t="s">
        <v>649</v>
      </c>
      <c r="E41" s="62"/>
      <c r="F41" s="62" t="str">
        <f t="shared" ref="F41:F44" si="12">IF(E41="","",(IF(E41="non applicable","",IF(E41="2 - Notre système qualité répond partiellement à l'attendu","1",IF(E41="3 - Notre système qualité ne répond pas à l'attendu",0,2)))))</f>
        <v/>
      </c>
      <c r="G41" s="78">
        <f t="shared" ref="G41:G49" si="13">IF(F41="",0,F41)</f>
        <v>0</v>
      </c>
      <c r="H41" s="78" t="str">
        <f t="shared" ref="H41:H44" si="14">IF(F41="","",1)</f>
        <v/>
      </c>
      <c r="I41" s="62"/>
      <c r="J41" s="62"/>
      <c r="K41" s="83"/>
      <c r="L41" s="83"/>
      <c r="M41" s="83"/>
      <c r="N41" s="83" t="s">
        <v>345</v>
      </c>
      <c r="O41" s="83" t="s">
        <v>368</v>
      </c>
      <c r="P41" s="83" t="s">
        <v>393</v>
      </c>
      <c r="Q41" s="83">
        <v>3</v>
      </c>
      <c r="R41" s="10"/>
      <c r="S41" s="10"/>
    </row>
    <row r="42" spans="1:19" ht="45" customHeight="1">
      <c r="A42" s="68"/>
      <c r="B42" s="65"/>
      <c r="C42" s="19" t="s">
        <v>36</v>
      </c>
      <c r="D42" s="65"/>
      <c r="E42" s="85"/>
      <c r="F42" s="85" t="str">
        <f t="shared" si="12"/>
        <v/>
      </c>
      <c r="G42" s="79">
        <f t="shared" si="13"/>
        <v>0</v>
      </c>
      <c r="H42" s="79" t="str">
        <f t="shared" si="14"/>
        <v/>
      </c>
      <c r="I42" s="85"/>
      <c r="J42" s="85"/>
      <c r="K42" s="83"/>
      <c r="L42" s="83"/>
      <c r="M42" s="83"/>
      <c r="N42" s="83"/>
      <c r="O42" s="83"/>
      <c r="P42" s="83"/>
      <c r="Q42" s="83"/>
      <c r="R42" s="10"/>
      <c r="S42" s="10"/>
    </row>
    <row r="43" spans="1:19" ht="45" customHeight="1">
      <c r="A43" s="68"/>
      <c r="B43" s="65"/>
      <c r="C43" s="19" t="s">
        <v>34</v>
      </c>
      <c r="D43" s="65"/>
      <c r="E43" s="85"/>
      <c r="F43" s="85" t="str">
        <f t="shared" si="12"/>
        <v/>
      </c>
      <c r="G43" s="79">
        <f t="shared" si="13"/>
        <v>0</v>
      </c>
      <c r="H43" s="79" t="str">
        <f t="shared" si="14"/>
        <v/>
      </c>
      <c r="I43" s="85"/>
      <c r="J43" s="85"/>
      <c r="K43" s="83"/>
      <c r="L43" s="83"/>
      <c r="M43" s="83"/>
      <c r="N43" s="83"/>
      <c r="O43" s="83"/>
      <c r="P43" s="83"/>
      <c r="Q43" s="83"/>
      <c r="R43" s="10"/>
      <c r="S43" s="10"/>
    </row>
    <row r="44" spans="1:19" ht="45" customHeight="1">
      <c r="A44" s="68"/>
      <c r="B44" s="65"/>
      <c r="C44" s="19" t="s">
        <v>35</v>
      </c>
      <c r="D44" s="65"/>
      <c r="E44" s="63"/>
      <c r="F44" s="63" t="str">
        <f t="shared" si="12"/>
        <v/>
      </c>
      <c r="G44" s="80">
        <f t="shared" si="13"/>
        <v>0</v>
      </c>
      <c r="H44" s="80" t="str">
        <f t="shared" si="14"/>
        <v/>
      </c>
      <c r="I44" s="63"/>
      <c r="J44" s="63"/>
      <c r="K44" s="83"/>
      <c r="L44" s="83"/>
      <c r="M44" s="83"/>
      <c r="N44" s="83"/>
      <c r="O44" s="83"/>
      <c r="P44" s="83"/>
      <c r="Q44" s="83"/>
      <c r="R44" s="10"/>
      <c r="S44" s="10"/>
    </row>
    <row r="45" spans="1:19" ht="132">
      <c r="A45" s="20" t="s">
        <v>45</v>
      </c>
      <c r="B45" s="46" t="s">
        <v>556</v>
      </c>
      <c r="C45" s="19" t="s">
        <v>470</v>
      </c>
      <c r="D45" s="46" t="s">
        <v>690</v>
      </c>
      <c r="E45" s="55"/>
      <c r="F45" s="55" t="str">
        <f t="shared" ref="F45:F54" si="15">IF(E45="","",(IF(E45="non applicable","",IF(E45="2 - Notre système qualité répond partiellement à l'attendu","1",IF(E45="3 - Notre système qualité ne répond pas à l'attendu",0,2)))))</f>
        <v/>
      </c>
      <c r="G45" s="56">
        <f t="shared" si="13"/>
        <v>0</v>
      </c>
      <c r="H45" s="56" t="str">
        <f>IF(F45="","",1)</f>
        <v/>
      </c>
      <c r="I45" s="55"/>
      <c r="J45" s="55"/>
      <c r="K45" s="21"/>
      <c r="L45" s="21"/>
      <c r="M45" s="21"/>
      <c r="N45" s="21"/>
      <c r="O45" s="21" t="s">
        <v>368</v>
      </c>
      <c r="P45" s="21" t="s">
        <v>7</v>
      </c>
      <c r="Q45" s="21" t="s">
        <v>398</v>
      </c>
      <c r="R45" s="10"/>
      <c r="S45" s="10"/>
    </row>
    <row r="46" spans="1:19" ht="68.25" customHeight="1">
      <c r="A46" s="84" t="s">
        <v>46</v>
      </c>
      <c r="B46" s="65" t="s">
        <v>557</v>
      </c>
      <c r="C46" s="19" t="s">
        <v>37</v>
      </c>
      <c r="D46" s="65" t="s">
        <v>650</v>
      </c>
      <c r="E46" s="62"/>
      <c r="F46" s="62" t="str">
        <f t="shared" si="15"/>
        <v/>
      </c>
      <c r="G46" s="78">
        <f t="shared" si="13"/>
        <v>0</v>
      </c>
      <c r="H46" s="78" t="str">
        <f t="shared" ref="H46:H49" si="16">IF(F46="","",1)</f>
        <v/>
      </c>
      <c r="I46" s="62"/>
      <c r="J46" s="62"/>
      <c r="K46" s="83"/>
      <c r="L46" s="83"/>
      <c r="M46" s="83"/>
      <c r="N46" s="83" t="s">
        <v>345</v>
      </c>
      <c r="O46" s="83" t="s">
        <v>368</v>
      </c>
      <c r="P46" s="83" t="s">
        <v>392</v>
      </c>
      <c r="Q46" s="83">
        <v>3</v>
      </c>
      <c r="R46" s="10"/>
      <c r="S46" s="10"/>
    </row>
    <row r="47" spans="1:19" ht="68.25" customHeight="1">
      <c r="A47" s="68"/>
      <c r="B47" s="65"/>
      <c r="C47" s="19" t="s">
        <v>38</v>
      </c>
      <c r="D47" s="65"/>
      <c r="E47" s="85"/>
      <c r="F47" s="85" t="str">
        <f t="shared" si="15"/>
        <v/>
      </c>
      <c r="G47" s="79">
        <f t="shared" si="13"/>
        <v>0</v>
      </c>
      <c r="H47" s="79" t="str">
        <f t="shared" si="16"/>
        <v/>
      </c>
      <c r="I47" s="85"/>
      <c r="J47" s="85"/>
      <c r="K47" s="83"/>
      <c r="L47" s="83"/>
      <c r="M47" s="83"/>
      <c r="N47" s="83"/>
      <c r="O47" s="83"/>
      <c r="P47" s="83"/>
      <c r="Q47" s="83"/>
      <c r="R47" s="10"/>
      <c r="S47" s="10"/>
    </row>
    <row r="48" spans="1:19" ht="68.25" customHeight="1">
      <c r="A48" s="68"/>
      <c r="B48" s="65"/>
      <c r="C48" s="19" t="s">
        <v>39</v>
      </c>
      <c r="D48" s="65"/>
      <c r="E48" s="85"/>
      <c r="F48" s="85" t="str">
        <f t="shared" si="15"/>
        <v/>
      </c>
      <c r="G48" s="79">
        <f t="shared" si="13"/>
        <v>0</v>
      </c>
      <c r="H48" s="79" t="str">
        <f t="shared" si="16"/>
        <v/>
      </c>
      <c r="I48" s="85"/>
      <c r="J48" s="85"/>
      <c r="K48" s="83"/>
      <c r="L48" s="83"/>
      <c r="M48" s="83"/>
      <c r="N48" s="83"/>
      <c r="O48" s="83"/>
      <c r="P48" s="83"/>
      <c r="Q48" s="83"/>
      <c r="R48" s="10"/>
      <c r="S48" s="10"/>
    </row>
    <row r="49" spans="1:19" ht="68.25" customHeight="1">
      <c r="A49" s="68"/>
      <c r="B49" s="65"/>
      <c r="C49" s="19" t="s">
        <v>413</v>
      </c>
      <c r="D49" s="65"/>
      <c r="E49" s="63"/>
      <c r="F49" s="63" t="str">
        <f t="shared" si="15"/>
        <v/>
      </c>
      <c r="G49" s="80">
        <f t="shared" si="13"/>
        <v>0</v>
      </c>
      <c r="H49" s="80" t="str">
        <f t="shared" si="16"/>
        <v/>
      </c>
      <c r="I49" s="63"/>
      <c r="J49" s="63"/>
      <c r="K49" s="83"/>
      <c r="L49" s="83"/>
      <c r="M49" s="83"/>
      <c r="N49" s="83"/>
      <c r="O49" s="83"/>
      <c r="P49" s="83"/>
      <c r="Q49" s="83"/>
      <c r="R49" s="10"/>
      <c r="S49" s="10"/>
    </row>
    <row r="50" spans="1:19" ht="50.1" customHeight="1">
      <c r="A50" s="66" t="s">
        <v>47</v>
      </c>
      <c r="B50" s="66"/>
      <c r="C50" s="66"/>
      <c r="D50" s="66"/>
      <c r="E50" s="66"/>
      <c r="F50" s="66"/>
      <c r="G50" s="66"/>
      <c r="H50" s="66"/>
      <c r="I50" s="66"/>
      <c r="J50" s="66"/>
      <c r="K50" s="66"/>
      <c r="L50" s="66"/>
      <c r="M50" s="66"/>
      <c r="N50" s="66"/>
      <c r="O50" s="66"/>
      <c r="P50" s="66"/>
      <c r="Q50" s="66"/>
      <c r="R50" s="66"/>
      <c r="S50" s="66"/>
    </row>
    <row r="51" spans="1:19" ht="94.5" customHeight="1">
      <c r="A51" s="68" t="s">
        <v>55</v>
      </c>
      <c r="B51" s="65" t="s">
        <v>471</v>
      </c>
      <c r="C51" s="19" t="s">
        <v>558</v>
      </c>
      <c r="D51" s="65" t="s">
        <v>651</v>
      </c>
      <c r="E51" s="62"/>
      <c r="F51" s="62" t="str">
        <f t="shared" si="15"/>
        <v/>
      </c>
      <c r="G51" s="78">
        <f t="shared" ref="G51:G54" si="17">IF(F51="",0,F51)</f>
        <v>0</v>
      </c>
      <c r="H51" s="78" t="str">
        <f t="shared" ref="H51:H54" si="18">IF(F51="","",1)</f>
        <v/>
      </c>
      <c r="I51" s="62"/>
      <c r="J51" s="62"/>
      <c r="K51" s="83"/>
      <c r="L51" s="83"/>
      <c r="M51" s="83"/>
      <c r="N51" s="83"/>
      <c r="O51" s="83" t="s">
        <v>376</v>
      </c>
      <c r="P51" s="83"/>
      <c r="Q51" s="83"/>
      <c r="R51" s="10"/>
      <c r="S51" s="10"/>
    </row>
    <row r="52" spans="1:19" ht="20.100000000000001" customHeight="1">
      <c r="A52" s="68"/>
      <c r="B52" s="65"/>
      <c r="C52" s="19" t="s">
        <v>472</v>
      </c>
      <c r="D52" s="65"/>
      <c r="E52" s="85"/>
      <c r="F52" s="85" t="str">
        <f t="shared" si="15"/>
        <v/>
      </c>
      <c r="G52" s="79">
        <f t="shared" si="17"/>
        <v>0</v>
      </c>
      <c r="H52" s="79" t="str">
        <f t="shared" si="18"/>
        <v/>
      </c>
      <c r="I52" s="85"/>
      <c r="J52" s="85"/>
      <c r="K52" s="83"/>
      <c r="L52" s="83"/>
      <c r="M52" s="83"/>
      <c r="N52" s="83"/>
      <c r="O52" s="83"/>
      <c r="P52" s="83"/>
      <c r="Q52" s="83"/>
      <c r="R52" s="10"/>
      <c r="S52" s="10"/>
    </row>
    <row r="53" spans="1:19" ht="54.75" customHeight="1">
      <c r="A53" s="68"/>
      <c r="B53" s="65"/>
      <c r="C53" s="19" t="s">
        <v>48</v>
      </c>
      <c r="D53" s="65"/>
      <c r="E53" s="85"/>
      <c r="F53" s="85" t="str">
        <f t="shared" si="15"/>
        <v/>
      </c>
      <c r="G53" s="79">
        <f t="shared" si="17"/>
        <v>0</v>
      </c>
      <c r="H53" s="79" t="str">
        <f t="shared" si="18"/>
        <v/>
      </c>
      <c r="I53" s="85"/>
      <c r="J53" s="85"/>
      <c r="K53" s="83"/>
      <c r="L53" s="83"/>
      <c r="M53" s="83"/>
      <c r="N53" s="83"/>
      <c r="O53" s="83"/>
      <c r="P53" s="83"/>
      <c r="Q53" s="83"/>
      <c r="R53" s="10"/>
      <c r="S53" s="10"/>
    </row>
    <row r="54" spans="1:19" ht="19.5" customHeight="1">
      <c r="A54" s="68"/>
      <c r="B54" s="65"/>
      <c r="C54" s="19" t="s">
        <v>49</v>
      </c>
      <c r="D54" s="65"/>
      <c r="E54" s="63"/>
      <c r="F54" s="63" t="str">
        <f t="shared" si="15"/>
        <v/>
      </c>
      <c r="G54" s="80">
        <f t="shared" si="17"/>
        <v>0</v>
      </c>
      <c r="H54" s="80" t="str">
        <f t="shared" si="18"/>
        <v/>
      </c>
      <c r="I54" s="63"/>
      <c r="J54" s="63"/>
      <c r="K54" s="83"/>
      <c r="L54" s="83"/>
      <c r="M54" s="83"/>
      <c r="N54" s="83"/>
      <c r="O54" s="83"/>
      <c r="P54" s="83"/>
      <c r="Q54" s="83"/>
      <c r="R54" s="10"/>
      <c r="S54" s="10"/>
    </row>
    <row r="55" spans="1:19" ht="50.1" customHeight="1">
      <c r="A55" s="81" t="s">
        <v>473</v>
      </c>
      <c r="B55" s="81"/>
      <c r="C55" s="81"/>
      <c r="D55" s="81"/>
      <c r="E55" s="81"/>
      <c r="F55" s="81"/>
      <c r="G55" s="81"/>
      <c r="H55" s="81"/>
      <c r="I55" s="81"/>
      <c r="J55" s="81"/>
      <c r="K55" s="81"/>
      <c r="L55" s="81"/>
      <c r="M55" s="81"/>
      <c r="N55" s="81"/>
      <c r="O55" s="81"/>
      <c r="P55" s="81"/>
      <c r="Q55" s="81"/>
      <c r="R55" s="81"/>
      <c r="S55" s="81"/>
    </row>
    <row r="56" spans="1:19" ht="50.1" customHeight="1">
      <c r="A56" s="66" t="s">
        <v>50</v>
      </c>
      <c r="B56" s="66"/>
      <c r="C56" s="66"/>
      <c r="D56" s="66"/>
      <c r="E56" s="66"/>
      <c r="F56" s="66"/>
      <c r="G56" s="66"/>
      <c r="H56" s="66"/>
      <c r="I56" s="66"/>
      <c r="J56" s="66"/>
      <c r="K56" s="66"/>
      <c r="L56" s="66"/>
      <c r="M56" s="66"/>
      <c r="N56" s="66"/>
      <c r="O56" s="66"/>
      <c r="P56" s="66"/>
      <c r="Q56" s="66"/>
      <c r="R56" s="66"/>
      <c r="S56" s="66"/>
    </row>
    <row r="57" spans="1:19" ht="74.25" customHeight="1">
      <c r="A57" s="68" t="s">
        <v>56</v>
      </c>
      <c r="B57" s="65" t="s">
        <v>53</v>
      </c>
      <c r="C57" s="19" t="s">
        <v>325</v>
      </c>
      <c r="D57" s="65" t="s">
        <v>691</v>
      </c>
      <c r="E57" s="62"/>
      <c r="F57" s="62" t="str">
        <f t="shared" ref="F57:F60" si="19">IF(E57="","",(IF(E57="non applicable","",IF(E57="2 - Notre système qualité répond partiellement à l'attendu","1",IF(E57="3 - Notre système qualité ne répond pas à l'attendu",0,2)))))</f>
        <v/>
      </c>
      <c r="G57" s="78">
        <f t="shared" ref="G57:G60" si="20">IF(F57="",0,F57)</f>
        <v>0</v>
      </c>
      <c r="H57" s="78" t="str">
        <f t="shared" ref="H57:H58" si="21">IF(F57="","",1)</f>
        <v/>
      </c>
      <c r="I57" s="62"/>
      <c r="J57" s="62"/>
      <c r="K57" s="82"/>
      <c r="L57" s="83"/>
      <c r="M57" s="83"/>
      <c r="N57" s="82" t="s">
        <v>346</v>
      </c>
      <c r="O57" s="82" t="s">
        <v>363</v>
      </c>
      <c r="P57" s="83" t="s">
        <v>394</v>
      </c>
      <c r="Q57" s="83" t="s">
        <v>398</v>
      </c>
      <c r="R57" s="10"/>
      <c r="S57" s="10"/>
    </row>
    <row r="58" spans="1:19" ht="74.25" customHeight="1">
      <c r="A58" s="68"/>
      <c r="B58" s="65"/>
      <c r="C58" s="19" t="s">
        <v>51</v>
      </c>
      <c r="D58" s="65"/>
      <c r="E58" s="63"/>
      <c r="F58" s="63" t="str">
        <f t="shared" si="19"/>
        <v/>
      </c>
      <c r="G58" s="80">
        <f t="shared" si="20"/>
        <v>0</v>
      </c>
      <c r="H58" s="80" t="str">
        <f t="shared" si="21"/>
        <v/>
      </c>
      <c r="I58" s="63"/>
      <c r="J58" s="63"/>
      <c r="K58" s="82"/>
      <c r="L58" s="82"/>
      <c r="M58" s="82"/>
      <c r="N58" s="82"/>
      <c r="O58" s="82"/>
      <c r="P58" s="82"/>
      <c r="Q58" s="82"/>
      <c r="R58" s="10"/>
      <c r="S58" s="10"/>
    </row>
    <row r="59" spans="1:19" ht="99">
      <c r="A59" s="20" t="s">
        <v>57</v>
      </c>
      <c r="B59" s="46" t="s">
        <v>54</v>
      </c>
      <c r="C59" s="19" t="s">
        <v>326</v>
      </c>
      <c r="D59" s="46" t="s">
        <v>692</v>
      </c>
      <c r="E59" s="55"/>
      <c r="F59" s="55" t="str">
        <f t="shared" si="19"/>
        <v/>
      </c>
      <c r="G59" s="56">
        <f t="shared" si="20"/>
        <v>0</v>
      </c>
      <c r="H59" s="56" t="str">
        <f>IF(F59="","",1)</f>
        <v/>
      </c>
      <c r="I59" s="55"/>
      <c r="J59" s="55"/>
      <c r="K59" s="23"/>
      <c r="L59" s="23"/>
      <c r="M59" s="23"/>
      <c r="N59" s="23" t="s">
        <v>346</v>
      </c>
      <c r="O59" s="23" t="s">
        <v>363</v>
      </c>
      <c r="P59" s="23" t="s">
        <v>18</v>
      </c>
      <c r="Q59" s="23">
        <v>2</v>
      </c>
      <c r="R59" s="10"/>
      <c r="S59" s="10"/>
    </row>
    <row r="60" spans="1:19" ht="82.5">
      <c r="A60" s="20" t="s">
        <v>58</v>
      </c>
      <c r="B60" s="46" t="s">
        <v>445</v>
      </c>
      <c r="C60" s="19" t="s">
        <v>52</v>
      </c>
      <c r="D60" s="19" t="s">
        <v>693</v>
      </c>
      <c r="E60" s="55"/>
      <c r="F60" s="55" t="str">
        <f t="shared" si="19"/>
        <v/>
      </c>
      <c r="G60" s="56">
        <f t="shared" si="20"/>
        <v>0</v>
      </c>
      <c r="H60" s="56" t="str">
        <f>IF(F60="","",1)</f>
        <v/>
      </c>
      <c r="I60" s="55"/>
      <c r="J60" s="55"/>
      <c r="K60" s="23" t="s">
        <v>401</v>
      </c>
      <c r="L60" s="23" t="s">
        <v>401</v>
      </c>
      <c r="M60" s="23"/>
      <c r="N60" s="23"/>
      <c r="O60" s="23" t="s">
        <v>363</v>
      </c>
      <c r="P60" s="23"/>
      <c r="Q60" s="23"/>
      <c r="R60" s="10"/>
      <c r="S60" s="10"/>
    </row>
    <row r="61" spans="1:19" ht="50.1" customHeight="1">
      <c r="A61" s="66" t="s">
        <v>59</v>
      </c>
      <c r="B61" s="66"/>
      <c r="C61" s="66"/>
      <c r="D61" s="66"/>
      <c r="E61" s="66"/>
      <c r="F61" s="66"/>
      <c r="G61" s="66"/>
      <c r="H61" s="66"/>
      <c r="I61" s="66"/>
      <c r="J61" s="66"/>
      <c r="K61" s="66"/>
      <c r="L61" s="66"/>
      <c r="M61" s="66"/>
      <c r="N61" s="66"/>
      <c r="O61" s="66"/>
      <c r="P61" s="66"/>
      <c r="Q61" s="66"/>
      <c r="R61" s="66"/>
      <c r="S61" s="66"/>
    </row>
    <row r="62" spans="1:19" ht="93.75" customHeight="1">
      <c r="A62" s="68" t="s">
        <v>68</v>
      </c>
      <c r="B62" s="65" t="s">
        <v>112</v>
      </c>
      <c r="C62" s="19" t="s">
        <v>60</v>
      </c>
      <c r="D62" s="65" t="s">
        <v>652</v>
      </c>
      <c r="E62" s="62"/>
      <c r="F62" s="62" t="str">
        <f t="shared" ref="F62:F64" si="22">IF(E62="","",(IF(E62="non applicable","",IF(E62="2 - Notre système qualité répond partiellement à l'attendu","1",IF(E62="3 - Notre système qualité ne répond pas à l'attendu",0,2)))))</f>
        <v/>
      </c>
      <c r="G62" s="78">
        <f t="shared" ref="G62:G64" si="23">IF(F62="",0,F62)</f>
        <v>0</v>
      </c>
      <c r="H62" s="78" t="str">
        <f t="shared" ref="H62:H63" si="24">IF(F62="","",1)</f>
        <v/>
      </c>
      <c r="I62" s="62"/>
      <c r="J62" s="62"/>
      <c r="K62" s="83"/>
      <c r="L62" s="83"/>
      <c r="M62" s="83"/>
      <c r="N62" s="83" t="s">
        <v>347</v>
      </c>
      <c r="O62" s="83" t="s">
        <v>378</v>
      </c>
      <c r="P62" s="83" t="s">
        <v>22</v>
      </c>
      <c r="Q62" s="83" t="s">
        <v>398</v>
      </c>
      <c r="R62" s="13"/>
      <c r="S62" s="97" t="s">
        <v>737</v>
      </c>
    </row>
    <row r="63" spans="1:19" ht="93.75" customHeight="1">
      <c r="A63" s="68"/>
      <c r="B63" s="65"/>
      <c r="C63" s="19" t="s">
        <v>61</v>
      </c>
      <c r="D63" s="65"/>
      <c r="E63" s="63"/>
      <c r="F63" s="63" t="str">
        <f t="shared" si="22"/>
        <v/>
      </c>
      <c r="G63" s="80">
        <f t="shared" si="23"/>
        <v>0</v>
      </c>
      <c r="H63" s="80" t="str">
        <f t="shared" si="24"/>
        <v/>
      </c>
      <c r="I63" s="63"/>
      <c r="J63" s="63"/>
      <c r="K63" s="83"/>
      <c r="L63" s="83"/>
      <c r="M63" s="83"/>
      <c r="N63" s="83"/>
      <c r="O63" s="83"/>
      <c r="P63" s="83"/>
      <c r="Q63" s="83"/>
      <c r="R63" s="12"/>
      <c r="S63" s="98"/>
    </row>
    <row r="64" spans="1:19" ht="84" customHeight="1">
      <c r="A64" s="20" t="s">
        <v>69</v>
      </c>
      <c r="B64" s="19" t="s">
        <v>559</v>
      </c>
      <c r="C64" s="19" t="s">
        <v>327</v>
      </c>
      <c r="D64" s="19" t="s">
        <v>653</v>
      </c>
      <c r="E64" s="55"/>
      <c r="F64" s="55" t="str">
        <f t="shared" si="22"/>
        <v/>
      </c>
      <c r="G64" s="56">
        <f t="shared" si="23"/>
        <v>0</v>
      </c>
      <c r="H64" s="56" t="str">
        <f>IF(F64="","",1)</f>
        <v/>
      </c>
      <c r="I64" s="55"/>
      <c r="J64" s="55"/>
      <c r="K64" s="21"/>
      <c r="L64" s="21"/>
      <c r="M64" s="21"/>
      <c r="N64" s="21" t="s">
        <v>347</v>
      </c>
      <c r="O64" s="21" t="s">
        <v>378</v>
      </c>
      <c r="P64" s="21" t="s">
        <v>22</v>
      </c>
      <c r="Q64" s="21" t="s">
        <v>398</v>
      </c>
      <c r="R64" s="10"/>
      <c r="S64" s="10"/>
    </row>
    <row r="65" spans="1:19" ht="50.1" customHeight="1">
      <c r="A65" s="66" t="s">
        <v>62</v>
      </c>
      <c r="B65" s="66"/>
      <c r="C65" s="66"/>
      <c r="D65" s="66"/>
      <c r="E65" s="66"/>
      <c r="F65" s="66"/>
      <c r="G65" s="66"/>
      <c r="H65" s="66"/>
      <c r="I65" s="66"/>
      <c r="J65" s="66"/>
      <c r="K65" s="66"/>
      <c r="L65" s="66"/>
      <c r="M65" s="66"/>
      <c r="N65" s="66"/>
      <c r="O65" s="66"/>
      <c r="P65" s="66"/>
      <c r="Q65" s="66"/>
      <c r="R65" s="66"/>
      <c r="S65" s="66"/>
    </row>
    <row r="66" spans="1:19" ht="99">
      <c r="A66" s="25" t="s">
        <v>523</v>
      </c>
      <c r="B66" s="26" t="s">
        <v>560</v>
      </c>
      <c r="C66" s="19" t="s">
        <v>66</v>
      </c>
      <c r="D66" s="19" t="s">
        <v>654</v>
      </c>
      <c r="E66" s="55"/>
      <c r="F66" s="55" t="str">
        <f t="shared" ref="F66:F71" si="25">IF(E66="","",(IF(E66="non applicable","",IF(E66="2 - Notre système qualité répond partiellement à l'attendu","1",IF(E66="3 - Notre système qualité ne répond pas à l'attendu",0,2)))))</f>
        <v/>
      </c>
      <c r="G66" s="56">
        <f t="shared" ref="G66:G71" si="26">IF(F66="",0,F66)</f>
        <v>0</v>
      </c>
      <c r="H66" s="56" t="str">
        <f>IF(F66="","",1)</f>
        <v/>
      </c>
      <c r="I66" s="55"/>
      <c r="J66" s="55"/>
      <c r="K66" s="21"/>
      <c r="L66" s="21"/>
      <c r="M66" s="21"/>
      <c r="N66" s="21" t="s">
        <v>348</v>
      </c>
      <c r="O66" s="21" t="s">
        <v>377</v>
      </c>
      <c r="P66" s="21" t="s">
        <v>8</v>
      </c>
      <c r="Q66" s="21">
        <v>2</v>
      </c>
      <c r="R66" s="10"/>
      <c r="S66" s="58" t="s">
        <v>738</v>
      </c>
    </row>
    <row r="67" spans="1:19" ht="115.5">
      <c r="A67" s="20" t="s">
        <v>71</v>
      </c>
      <c r="B67" s="46" t="s">
        <v>328</v>
      </c>
      <c r="C67" s="19" t="s">
        <v>65</v>
      </c>
      <c r="D67" s="46" t="s">
        <v>694</v>
      </c>
      <c r="E67" s="55"/>
      <c r="F67" s="55" t="str">
        <f t="shared" si="25"/>
        <v/>
      </c>
      <c r="G67" s="56">
        <f t="shared" si="26"/>
        <v>0</v>
      </c>
      <c r="H67" s="56" t="str">
        <f>IF(F67="","",1)</f>
        <v/>
      </c>
      <c r="I67" s="55"/>
      <c r="J67" s="55"/>
      <c r="K67" s="21"/>
      <c r="L67" s="21"/>
      <c r="M67" s="21"/>
      <c r="N67" s="21" t="s">
        <v>348</v>
      </c>
      <c r="O67" s="21" t="s">
        <v>377</v>
      </c>
      <c r="P67" s="21" t="s">
        <v>8</v>
      </c>
      <c r="Q67" s="21">
        <v>2</v>
      </c>
      <c r="R67" s="10"/>
      <c r="S67" s="10"/>
    </row>
    <row r="68" spans="1:19" ht="115.5">
      <c r="A68" s="20" t="s">
        <v>72</v>
      </c>
      <c r="B68" s="19" t="s">
        <v>448</v>
      </c>
      <c r="C68" s="19" t="s">
        <v>64</v>
      </c>
      <c r="D68" s="19" t="s">
        <v>655</v>
      </c>
      <c r="E68" s="55"/>
      <c r="F68" s="55" t="str">
        <f t="shared" si="25"/>
        <v/>
      </c>
      <c r="G68" s="56">
        <f t="shared" si="26"/>
        <v>0</v>
      </c>
      <c r="H68" s="56" t="str">
        <f>IF(F68="","",1)</f>
        <v/>
      </c>
      <c r="I68" s="55"/>
      <c r="J68" s="55"/>
      <c r="K68" s="21"/>
      <c r="L68" s="21"/>
      <c r="M68" s="21" t="s">
        <v>457</v>
      </c>
      <c r="N68" s="21"/>
      <c r="O68" s="21"/>
      <c r="P68" s="21" t="s">
        <v>396</v>
      </c>
      <c r="Q68" s="21"/>
      <c r="R68" s="10"/>
      <c r="S68" s="10"/>
    </row>
    <row r="69" spans="1:19" ht="115.5">
      <c r="A69" s="20" t="s">
        <v>73</v>
      </c>
      <c r="B69" s="19" t="s">
        <v>70</v>
      </c>
      <c r="C69" s="18" t="s">
        <v>113</v>
      </c>
      <c r="D69" s="19" t="s">
        <v>656</v>
      </c>
      <c r="E69" s="55"/>
      <c r="F69" s="55" t="str">
        <f t="shared" si="25"/>
        <v/>
      </c>
      <c r="G69" s="56">
        <f t="shared" si="26"/>
        <v>0</v>
      </c>
      <c r="H69" s="56" t="str">
        <f>IF(F69="","",1)</f>
        <v/>
      </c>
      <c r="I69" s="55"/>
      <c r="J69" s="55"/>
      <c r="K69" s="21"/>
      <c r="L69" s="21"/>
      <c r="M69" s="21"/>
      <c r="N69" s="21" t="s">
        <v>348</v>
      </c>
      <c r="O69" s="21" t="s">
        <v>377</v>
      </c>
      <c r="P69" s="21" t="s">
        <v>8</v>
      </c>
      <c r="Q69" s="21">
        <v>2</v>
      </c>
      <c r="R69" s="14"/>
      <c r="S69" s="14"/>
    </row>
    <row r="70" spans="1:19" ht="40.5" customHeight="1">
      <c r="A70" s="68" t="s">
        <v>74</v>
      </c>
      <c r="B70" s="65" t="s">
        <v>340</v>
      </c>
      <c r="C70" s="19" t="s">
        <v>67</v>
      </c>
      <c r="D70" s="65" t="s">
        <v>657</v>
      </c>
      <c r="E70" s="62"/>
      <c r="F70" s="62" t="str">
        <f t="shared" si="25"/>
        <v/>
      </c>
      <c r="G70" s="78">
        <f t="shared" si="26"/>
        <v>0</v>
      </c>
      <c r="H70" s="78" t="str">
        <f t="shared" ref="H70:H71" si="27">IF(F70="","",1)</f>
        <v/>
      </c>
      <c r="I70" s="62"/>
      <c r="J70" s="62"/>
      <c r="K70" s="83"/>
      <c r="L70" s="83"/>
      <c r="M70" s="83"/>
      <c r="N70" s="83" t="s">
        <v>348</v>
      </c>
      <c r="O70" s="83"/>
      <c r="P70" s="83" t="s">
        <v>8</v>
      </c>
      <c r="Q70" s="83">
        <v>2</v>
      </c>
      <c r="R70" s="13"/>
      <c r="S70" s="13"/>
    </row>
    <row r="71" spans="1:19" ht="40.5" customHeight="1">
      <c r="A71" s="68"/>
      <c r="B71" s="65"/>
      <c r="C71" s="19" t="s">
        <v>63</v>
      </c>
      <c r="D71" s="65"/>
      <c r="E71" s="63"/>
      <c r="F71" s="63" t="str">
        <f t="shared" si="25"/>
        <v/>
      </c>
      <c r="G71" s="80">
        <f t="shared" si="26"/>
        <v>0</v>
      </c>
      <c r="H71" s="80" t="str">
        <f t="shared" si="27"/>
        <v/>
      </c>
      <c r="I71" s="63"/>
      <c r="J71" s="63"/>
      <c r="K71" s="83"/>
      <c r="L71" s="83"/>
      <c r="M71" s="83"/>
      <c r="N71" s="83"/>
      <c r="O71" s="83"/>
      <c r="P71" s="83"/>
      <c r="Q71" s="83"/>
      <c r="R71" s="10"/>
      <c r="S71" s="10"/>
    </row>
    <row r="72" spans="1:19" ht="50.1" customHeight="1">
      <c r="A72" s="81" t="s">
        <v>474</v>
      </c>
      <c r="B72" s="81"/>
      <c r="C72" s="81"/>
      <c r="D72" s="81"/>
      <c r="E72" s="81"/>
      <c r="F72" s="81"/>
      <c r="G72" s="81"/>
      <c r="H72" s="81"/>
      <c r="I72" s="81"/>
      <c r="J72" s="81"/>
      <c r="K72" s="81"/>
      <c r="L72" s="81"/>
      <c r="M72" s="81"/>
      <c r="N72" s="81"/>
      <c r="O72" s="81"/>
      <c r="P72" s="81"/>
      <c r="Q72" s="81"/>
      <c r="R72" s="81"/>
      <c r="S72" s="81"/>
    </row>
    <row r="73" spans="1:19" ht="50.1" customHeight="1">
      <c r="A73" s="66" t="s">
        <v>475</v>
      </c>
      <c r="B73" s="66"/>
      <c r="C73" s="66"/>
      <c r="D73" s="66"/>
      <c r="E73" s="66"/>
      <c r="F73" s="66"/>
      <c r="G73" s="66"/>
      <c r="H73" s="66"/>
      <c r="I73" s="66"/>
      <c r="J73" s="66"/>
      <c r="K73" s="66"/>
      <c r="L73" s="66"/>
      <c r="M73" s="66"/>
      <c r="N73" s="66"/>
      <c r="O73" s="66"/>
      <c r="P73" s="66"/>
      <c r="Q73" s="66"/>
      <c r="R73" s="66"/>
      <c r="S73" s="66"/>
    </row>
    <row r="74" spans="1:19" ht="60" customHeight="1">
      <c r="A74" s="68" t="s">
        <v>77</v>
      </c>
      <c r="B74" s="65" t="s">
        <v>561</v>
      </c>
      <c r="C74" s="19" t="s">
        <v>438</v>
      </c>
      <c r="D74" s="62" t="s">
        <v>658</v>
      </c>
      <c r="E74" s="62"/>
      <c r="F74" s="62" t="str">
        <f>IF(E74="","",(IF(E74="non applicable","",IF(E74="2 - Notre système qualité répond partiellement à l'attendu","1",IF(E74="3 - Notre système qualité ne répond pas à l'attendu",0,2)))))</f>
        <v/>
      </c>
      <c r="G74" s="78">
        <f t="shared" ref="G74:G76" si="28">IF(F74="",0,F74)</f>
        <v>0</v>
      </c>
      <c r="H74" s="78" t="str">
        <f t="shared" ref="H74:H76" si="29">IF(F74="","",1)</f>
        <v/>
      </c>
      <c r="I74" s="62"/>
      <c r="J74" s="62"/>
      <c r="K74" s="83"/>
      <c r="L74" s="83"/>
      <c r="M74" s="83"/>
      <c r="N74" s="83" t="s">
        <v>349</v>
      </c>
      <c r="O74" s="83" t="s">
        <v>373</v>
      </c>
      <c r="P74" s="83"/>
      <c r="Q74" s="83">
        <v>5</v>
      </c>
      <c r="R74" s="10"/>
      <c r="S74" s="10"/>
    </row>
    <row r="75" spans="1:19" ht="60" customHeight="1">
      <c r="A75" s="68"/>
      <c r="B75" s="65"/>
      <c r="C75" s="19" t="s">
        <v>562</v>
      </c>
      <c r="D75" s="85"/>
      <c r="E75" s="85"/>
      <c r="F75" s="85"/>
      <c r="G75" s="79">
        <f t="shared" si="28"/>
        <v>0</v>
      </c>
      <c r="H75" s="79" t="str">
        <f t="shared" si="29"/>
        <v/>
      </c>
      <c r="I75" s="85"/>
      <c r="J75" s="85"/>
      <c r="K75" s="83"/>
      <c r="L75" s="83"/>
      <c r="M75" s="83"/>
      <c r="N75" s="83"/>
      <c r="O75" s="83"/>
      <c r="P75" s="83"/>
      <c r="Q75" s="83"/>
      <c r="R75" s="10"/>
      <c r="S75" s="10"/>
    </row>
    <row r="76" spans="1:19" ht="60" customHeight="1">
      <c r="A76" s="68"/>
      <c r="B76" s="65"/>
      <c r="C76" s="19" t="s">
        <v>78</v>
      </c>
      <c r="D76" s="63"/>
      <c r="E76" s="63"/>
      <c r="F76" s="63"/>
      <c r="G76" s="80">
        <f t="shared" si="28"/>
        <v>0</v>
      </c>
      <c r="H76" s="80" t="str">
        <f t="shared" si="29"/>
        <v/>
      </c>
      <c r="I76" s="63"/>
      <c r="J76" s="63"/>
      <c r="K76" s="83"/>
      <c r="L76" s="83"/>
      <c r="M76" s="83"/>
      <c r="N76" s="83"/>
      <c r="O76" s="83"/>
      <c r="P76" s="83"/>
      <c r="Q76" s="83"/>
      <c r="R76" s="8"/>
      <c r="S76" s="8"/>
    </row>
    <row r="77" spans="1:19" ht="50.1" customHeight="1">
      <c r="A77" s="66" t="s">
        <v>476</v>
      </c>
      <c r="B77" s="66"/>
      <c r="C77" s="66"/>
      <c r="D77" s="66"/>
      <c r="E77" s="66"/>
      <c r="F77" s="66"/>
      <c r="G77" s="66"/>
      <c r="H77" s="66"/>
      <c r="I77" s="66"/>
      <c r="J77" s="66"/>
      <c r="K77" s="36"/>
      <c r="L77" s="36"/>
      <c r="M77" s="36"/>
      <c r="N77" s="36"/>
      <c r="O77" s="36"/>
      <c r="P77" s="36"/>
      <c r="Q77" s="36"/>
      <c r="R77" s="36"/>
      <c r="S77" s="36"/>
    </row>
    <row r="78" spans="1:19" ht="132">
      <c r="A78" s="20" t="s">
        <v>79</v>
      </c>
      <c r="B78" s="19" t="s">
        <v>482</v>
      </c>
      <c r="C78" s="19" t="s">
        <v>481</v>
      </c>
      <c r="D78" s="19" t="s">
        <v>659</v>
      </c>
      <c r="E78" s="55"/>
      <c r="F78" s="55" t="str">
        <f t="shared" ref="F78:F80" si="30">IF(E78="","",(IF(E78="non applicable","",IF(E78="2 - Notre système qualité répond partiellement à l'attendu","1",IF(E78="3 - Notre système qualité ne répond pas à l'attendu",0,2)))))</f>
        <v/>
      </c>
      <c r="G78" s="56">
        <f t="shared" ref="G78:G80" si="31">IF(F78="",0,F78)</f>
        <v>0</v>
      </c>
      <c r="H78" s="56" t="str">
        <f>IF(F78="","",1)</f>
        <v/>
      </c>
      <c r="I78" s="55"/>
      <c r="J78" s="55"/>
      <c r="K78" s="21"/>
      <c r="L78" s="21"/>
      <c r="M78" s="21"/>
      <c r="N78" s="21"/>
      <c r="O78" s="21" t="s">
        <v>375</v>
      </c>
      <c r="P78" s="21"/>
      <c r="Q78" s="21"/>
      <c r="R78" s="10"/>
      <c r="S78" s="58" t="s">
        <v>742</v>
      </c>
    </row>
    <row r="79" spans="1:19" ht="64.5" customHeight="1">
      <c r="A79" s="68" t="s">
        <v>477</v>
      </c>
      <c r="B79" s="65" t="s">
        <v>563</v>
      </c>
      <c r="C79" s="19" t="s">
        <v>480</v>
      </c>
      <c r="D79" s="62" t="s">
        <v>695</v>
      </c>
      <c r="E79" s="62"/>
      <c r="F79" s="62" t="str">
        <f t="shared" si="30"/>
        <v/>
      </c>
      <c r="G79" s="78">
        <f t="shared" si="31"/>
        <v>0</v>
      </c>
      <c r="H79" s="78" t="str">
        <f t="shared" ref="H79:H80" si="32">IF(F79="","",1)</f>
        <v/>
      </c>
      <c r="I79" s="62"/>
      <c r="J79" s="62"/>
      <c r="K79" s="83"/>
      <c r="L79" s="83"/>
      <c r="M79" s="83"/>
      <c r="N79" s="21"/>
      <c r="O79" s="21"/>
      <c r="P79" s="21"/>
      <c r="Q79" s="21"/>
      <c r="R79" s="10"/>
      <c r="S79" s="10"/>
    </row>
    <row r="80" spans="1:19" ht="64.5" customHeight="1">
      <c r="A80" s="68"/>
      <c r="B80" s="65"/>
      <c r="C80" s="19" t="s">
        <v>80</v>
      </c>
      <c r="D80" s="63"/>
      <c r="E80" s="63"/>
      <c r="F80" s="63" t="str">
        <f t="shared" si="30"/>
        <v/>
      </c>
      <c r="G80" s="80">
        <f t="shared" si="31"/>
        <v>0</v>
      </c>
      <c r="H80" s="80" t="str">
        <f t="shared" si="32"/>
        <v/>
      </c>
      <c r="I80" s="63"/>
      <c r="J80" s="63"/>
      <c r="K80" s="83"/>
      <c r="L80" s="83"/>
      <c r="M80" s="83"/>
      <c r="N80" s="21" t="s">
        <v>350</v>
      </c>
      <c r="O80" s="21"/>
      <c r="P80" s="21"/>
      <c r="Q80" s="21"/>
      <c r="R80" s="10"/>
      <c r="S80" s="10"/>
    </row>
    <row r="81" spans="1:19" ht="50.1" customHeight="1">
      <c r="A81" s="66" t="s">
        <v>478</v>
      </c>
      <c r="B81" s="66"/>
      <c r="C81" s="66"/>
      <c r="D81" s="66"/>
      <c r="E81" s="66"/>
      <c r="F81" s="66"/>
      <c r="G81" s="66"/>
      <c r="H81" s="66"/>
      <c r="I81" s="66"/>
      <c r="J81" s="66"/>
      <c r="K81" s="36"/>
      <c r="L81" s="36"/>
      <c r="M81" s="36"/>
      <c r="N81" s="36"/>
      <c r="O81" s="36"/>
      <c r="P81" s="36"/>
      <c r="Q81" s="36"/>
      <c r="R81" s="36"/>
      <c r="S81" s="36"/>
    </row>
    <row r="82" spans="1:19" ht="85.5" customHeight="1">
      <c r="A82" s="84" t="s">
        <v>82</v>
      </c>
      <c r="B82" s="65" t="s">
        <v>81</v>
      </c>
      <c r="C82" s="19" t="s">
        <v>75</v>
      </c>
      <c r="D82" s="62" t="s">
        <v>660</v>
      </c>
      <c r="E82" s="62"/>
      <c r="F82" s="62" t="str">
        <f t="shared" ref="F82:F85" si="33">IF(E82="","",(IF(E82="non applicable","",IF(E82="2 - Notre système qualité répond partiellement à l'attendu","1",IF(E82="3 - Notre système qualité ne répond pas à l'attendu",0,2)))))</f>
        <v/>
      </c>
      <c r="G82" s="78">
        <f t="shared" ref="G82:G85" si="34">IF(F82="",0,F82)</f>
        <v>0</v>
      </c>
      <c r="H82" s="78" t="str">
        <f t="shared" ref="H82:H85" si="35">IF(F82="","",1)</f>
        <v/>
      </c>
      <c r="I82" s="62"/>
      <c r="J82" s="62"/>
      <c r="K82" s="82"/>
      <c r="L82" s="82"/>
      <c r="M82" s="82"/>
      <c r="N82" s="82"/>
      <c r="O82" s="82" t="s">
        <v>372</v>
      </c>
      <c r="P82" s="82"/>
      <c r="Q82" s="82"/>
      <c r="R82" s="10"/>
      <c r="S82" s="10"/>
    </row>
    <row r="83" spans="1:19" ht="85.5" customHeight="1">
      <c r="A83" s="68"/>
      <c r="B83" s="65"/>
      <c r="C83" s="19" t="s">
        <v>414</v>
      </c>
      <c r="D83" s="85"/>
      <c r="E83" s="85"/>
      <c r="F83" s="85" t="str">
        <f t="shared" si="33"/>
        <v/>
      </c>
      <c r="G83" s="79">
        <f t="shared" si="34"/>
        <v>0</v>
      </c>
      <c r="H83" s="79" t="str">
        <f t="shared" si="35"/>
        <v/>
      </c>
      <c r="I83" s="85"/>
      <c r="J83" s="85"/>
      <c r="K83" s="82"/>
      <c r="L83" s="82"/>
      <c r="M83" s="82"/>
      <c r="N83" s="82"/>
      <c r="O83" s="82"/>
      <c r="P83" s="82"/>
      <c r="Q83" s="82"/>
      <c r="R83" s="15"/>
      <c r="S83" s="10"/>
    </row>
    <row r="84" spans="1:19" ht="85.5" customHeight="1">
      <c r="A84" s="68"/>
      <c r="B84" s="65"/>
      <c r="C84" s="19" t="s">
        <v>479</v>
      </c>
      <c r="D84" s="85"/>
      <c r="E84" s="85"/>
      <c r="F84" s="85" t="str">
        <f t="shared" si="33"/>
        <v/>
      </c>
      <c r="G84" s="79">
        <f t="shared" si="34"/>
        <v>0</v>
      </c>
      <c r="H84" s="79" t="str">
        <f t="shared" si="35"/>
        <v/>
      </c>
      <c r="I84" s="85"/>
      <c r="J84" s="85"/>
      <c r="K84" s="82"/>
      <c r="L84" s="82"/>
      <c r="M84" s="82"/>
      <c r="N84" s="82"/>
      <c r="O84" s="82"/>
      <c r="P84" s="82"/>
      <c r="Q84" s="82"/>
      <c r="R84" s="15"/>
      <c r="S84" s="6"/>
    </row>
    <row r="85" spans="1:19" ht="85.5" customHeight="1">
      <c r="A85" s="68"/>
      <c r="B85" s="65"/>
      <c r="C85" s="19" t="s">
        <v>76</v>
      </c>
      <c r="D85" s="63"/>
      <c r="E85" s="63"/>
      <c r="F85" s="63" t="str">
        <f t="shared" si="33"/>
        <v/>
      </c>
      <c r="G85" s="80">
        <f t="shared" si="34"/>
        <v>0</v>
      </c>
      <c r="H85" s="80" t="str">
        <f t="shared" si="35"/>
        <v/>
      </c>
      <c r="I85" s="63"/>
      <c r="J85" s="63"/>
      <c r="K85" s="82"/>
      <c r="L85" s="82"/>
      <c r="M85" s="82"/>
      <c r="N85" s="82"/>
      <c r="O85" s="82"/>
      <c r="P85" s="82"/>
      <c r="Q85" s="82"/>
      <c r="R85" s="15"/>
      <c r="S85" s="10"/>
    </row>
    <row r="86" spans="1:19" ht="50.1" customHeight="1">
      <c r="A86" s="66" t="s">
        <v>83</v>
      </c>
      <c r="B86" s="66"/>
      <c r="C86" s="66"/>
      <c r="D86" s="66"/>
      <c r="E86" s="66"/>
      <c r="F86" s="66"/>
      <c r="G86" s="66"/>
      <c r="H86" s="66"/>
      <c r="I86" s="66"/>
      <c r="J86" s="66"/>
      <c r="K86" s="36"/>
      <c r="L86" s="36"/>
      <c r="M86" s="36"/>
      <c r="N86" s="36"/>
      <c r="O86" s="36"/>
      <c r="P86" s="36"/>
      <c r="Q86" s="36"/>
      <c r="R86" s="36"/>
      <c r="S86" s="36"/>
    </row>
    <row r="87" spans="1:19" ht="246" customHeight="1">
      <c r="A87" s="20" t="s">
        <v>88</v>
      </c>
      <c r="B87" s="19" t="s">
        <v>86</v>
      </c>
      <c r="C87" s="19" t="s">
        <v>439</v>
      </c>
      <c r="D87" s="19" t="s">
        <v>661</v>
      </c>
      <c r="E87" s="55"/>
      <c r="F87" s="55" t="str">
        <f t="shared" ref="F87:F92" si="36">IF(E87="","",(IF(E87="non applicable","",IF(E87="2 - Notre système qualité répond partiellement à l'attendu","1",IF(E87="3 - Notre système qualité ne répond pas à l'attendu",0,2)))))</f>
        <v/>
      </c>
      <c r="G87" s="56">
        <f t="shared" ref="G87:G92" si="37">IF(F87="",0,F87)</f>
        <v>0</v>
      </c>
      <c r="H87" s="56" t="str">
        <f>IF(F87="","",1)</f>
        <v/>
      </c>
      <c r="I87" s="55"/>
      <c r="J87" s="55"/>
      <c r="K87" s="21"/>
      <c r="L87" s="21"/>
      <c r="M87" s="21"/>
      <c r="N87" s="21" t="s">
        <v>351</v>
      </c>
      <c r="O87" s="21" t="s">
        <v>349</v>
      </c>
      <c r="P87" s="21"/>
      <c r="Q87" s="21"/>
      <c r="R87" s="10"/>
      <c r="S87" s="58" t="s">
        <v>743</v>
      </c>
    </row>
    <row r="88" spans="1:19" ht="95.25" customHeight="1">
      <c r="A88" s="20" t="s">
        <v>89</v>
      </c>
      <c r="B88" s="46" t="s">
        <v>451</v>
      </c>
      <c r="C88" s="19" t="s">
        <v>452</v>
      </c>
      <c r="D88" s="46" t="s">
        <v>696</v>
      </c>
      <c r="E88" s="55"/>
      <c r="F88" s="55" t="str">
        <f t="shared" si="36"/>
        <v/>
      </c>
      <c r="G88" s="56">
        <f t="shared" si="37"/>
        <v>0</v>
      </c>
      <c r="H88" s="56" t="str">
        <f>IF(F88="","",1)</f>
        <v/>
      </c>
      <c r="I88" s="55"/>
      <c r="J88" s="55"/>
      <c r="K88" s="21"/>
      <c r="L88" s="21"/>
      <c r="M88" s="21"/>
      <c r="N88" s="21"/>
      <c r="O88" s="21"/>
      <c r="P88" s="21" t="s">
        <v>19</v>
      </c>
      <c r="Q88" s="21"/>
      <c r="R88" s="12" t="s">
        <v>542</v>
      </c>
      <c r="S88" s="58" t="s">
        <v>739</v>
      </c>
    </row>
    <row r="89" spans="1:19" ht="111" customHeight="1">
      <c r="A89" s="20" t="s">
        <v>90</v>
      </c>
      <c r="B89" s="19" t="s">
        <v>87</v>
      </c>
      <c r="C89" s="19" t="s">
        <v>564</v>
      </c>
      <c r="D89" s="19" t="s">
        <v>662</v>
      </c>
      <c r="E89" s="55"/>
      <c r="F89" s="55" t="str">
        <f t="shared" si="36"/>
        <v/>
      </c>
      <c r="G89" s="56">
        <f t="shared" si="37"/>
        <v>0</v>
      </c>
      <c r="H89" s="56" t="str">
        <f>IF(F89="","",1)</f>
        <v/>
      </c>
      <c r="I89" s="55"/>
      <c r="J89" s="55"/>
      <c r="K89" s="21"/>
      <c r="L89" s="21"/>
      <c r="M89" s="21"/>
      <c r="N89" s="21" t="s">
        <v>351</v>
      </c>
      <c r="O89" s="21" t="s">
        <v>349</v>
      </c>
      <c r="P89" s="21"/>
      <c r="Q89" s="21"/>
      <c r="R89" s="13"/>
      <c r="S89" s="58" t="s">
        <v>741</v>
      </c>
    </row>
    <row r="90" spans="1:19" ht="67.5" customHeight="1">
      <c r="A90" s="68" t="s">
        <v>453</v>
      </c>
      <c r="B90" s="65" t="s">
        <v>565</v>
      </c>
      <c r="C90" s="19" t="s">
        <v>84</v>
      </c>
      <c r="D90" s="62" t="s">
        <v>663</v>
      </c>
      <c r="E90" s="62"/>
      <c r="F90" s="62" t="str">
        <f t="shared" si="36"/>
        <v/>
      </c>
      <c r="G90" s="78">
        <f t="shared" si="37"/>
        <v>0</v>
      </c>
      <c r="H90" s="78" t="str">
        <f t="shared" ref="H90:H92" si="38">IF(F90="","",1)</f>
        <v/>
      </c>
      <c r="I90" s="62"/>
      <c r="J90" s="62"/>
      <c r="K90" s="83"/>
      <c r="L90" s="83"/>
      <c r="M90" s="83"/>
      <c r="N90" s="83" t="s">
        <v>352</v>
      </c>
      <c r="O90" s="83" t="s">
        <v>350</v>
      </c>
      <c r="P90" s="83" t="s">
        <v>7</v>
      </c>
      <c r="Q90" s="83">
        <v>1</v>
      </c>
      <c r="R90" s="10"/>
      <c r="S90" s="99" t="s">
        <v>744</v>
      </c>
    </row>
    <row r="91" spans="1:19" ht="67.5" customHeight="1">
      <c r="A91" s="68"/>
      <c r="B91" s="65"/>
      <c r="C91" s="19" t="s">
        <v>442</v>
      </c>
      <c r="D91" s="85"/>
      <c r="E91" s="85"/>
      <c r="F91" s="85" t="str">
        <f t="shared" si="36"/>
        <v/>
      </c>
      <c r="G91" s="79">
        <f t="shared" si="37"/>
        <v>0</v>
      </c>
      <c r="H91" s="79" t="str">
        <f t="shared" si="38"/>
        <v/>
      </c>
      <c r="I91" s="85"/>
      <c r="J91" s="85"/>
      <c r="K91" s="83"/>
      <c r="L91" s="83"/>
      <c r="M91" s="83"/>
      <c r="N91" s="83"/>
      <c r="O91" s="83"/>
      <c r="P91" s="83"/>
      <c r="Q91" s="83"/>
      <c r="R91" s="10"/>
      <c r="S91" s="101"/>
    </row>
    <row r="92" spans="1:19" ht="67.5" customHeight="1">
      <c r="A92" s="68"/>
      <c r="B92" s="65"/>
      <c r="C92" s="19" t="s">
        <v>85</v>
      </c>
      <c r="D92" s="63"/>
      <c r="E92" s="63"/>
      <c r="F92" s="63" t="str">
        <f t="shared" si="36"/>
        <v/>
      </c>
      <c r="G92" s="80">
        <f t="shared" si="37"/>
        <v>0</v>
      </c>
      <c r="H92" s="80" t="str">
        <f t="shared" si="38"/>
        <v/>
      </c>
      <c r="I92" s="63"/>
      <c r="J92" s="63"/>
      <c r="K92" s="83"/>
      <c r="L92" s="83"/>
      <c r="M92" s="83"/>
      <c r="N92" s="83"/>
      <c r="O92" s="83"/>
      <c r="P92" s="83"/>
      <c r="Q92" s="83"/>
      <c r="R92" s="14"/>
      <c r="S92" s="100"/>
    </row>
    <row r="93" spans="1:19" ht="50.1" customHeight="1">
      <c r="A93" s="66" t="s">
        <v>91</v>
      </c>
      <c r="B93" s="66"/>
      <c r="C93" s="66"/>
      <c r="D93" s="66"/>
      <c r="E93" s="66"/>
      <c r="F93" s="66"/>
      <c r="G93" s="66"/>
      <c r="H93" s="66"/>
      <c r="I93" s="66"/>
      <c r="J93" s="66"/>
      <c r="K93" s="36"/>
      <c r="L93" s="36"/>
      <c r="M93" s="36"/>
      <c r="N93" s="42"/>
      <c r="O93" s="42"/>
      <c r="P93" s="42"/>
      <c r="Q93" s="42"/>
      <c r="R93" s="13"/>
      <c r="S93" s="13"/>
    </row>
    <row r="94" spans="1:19" ht="220.5" customHeight="1">
      <c r="A94" s="20" t="s">
        <v>101</v>
      </c>
      <c r="B94" s="46" t="s">
        <v>566</v>
      </c>
      <c r="C94" s="19" t="s">
        <v>403</v>
      </c>
      <c r="D94" s="46" t="s">
        <v>697</v>
      </c>
      <c r="E94" s="55"/>
      <c r="F94" s="55" t="str">
        <f t="shared" ref="F94:F95" si="39">IF(E94="","",(IF(E94="non applicable","",IF(E94="2 - Notre système qualité répond partiellement à l'attendu","1",IF(E94="3 - Notre système qualité ne répond pas à l'attendu",0,2)))))</f>
        <v/>
      </c>
      <c r="G94" s="56">
        <f t="shared" ref="G94:G95" si="40">IF(F94="",0,F94)</f>
        <v>0</v>
      </c>
      <c r="H94" s="56" t="str">
        <f>IF(F94="","",1)</f>
        <v/>
      </c>
      <c r="I94" s="55"/>
      <c r="J94" s="55"/>
      <c r="K94" s="21"/>
      <c r="L94" s="21"/>
      <c r="M94" s="21"/>
      <c r="N94" s="21" t="s">
        <v>352</v>
      </c>
      <c r="O94" s="21" t="s">
        <v>350</v>
      </c>
      <c r="P94" s="21" t="s">
        <v>19</v>
      </c>
      <c r="Q94" s="21"/>
      <c r="R94" s="12" t="s">
        <v>543</v>
      </c>
      <c r="S94" s="99" t="s">
        <v>740</v>
      </c>
    </row>
    <row r="95" spans="1:19" ht="49.5">
      <c r="A95" s="20" t="s">
        <v>102</v>
      </c>
      <c r="B95" s="46" t="s">
        <v>567</v>
      </c>
      <c r="C95" s="19" t="s">
        <v>92</v>
      </c>
      <c r="D95" s="46" t="s">
        <v>698</v>
      </c>
      <c r="E95" s="55"/>
      <c r="F95" s="55" t="str">
        <f t="shared" si="39"/>
        <v/>
      </c>
      <c r="G95" s="56">
        <f t="shared" si="40"/>
        <v>0</v>
      </c>
      <c r="H95" s="56" t="str">
        <f>IF(F95="","",1)</f>
        <v/>
      </c>
      <c r="I95" s="55"/>
      <c r="J95" s="55"/>
      <c r="K95" s="21"/>
      <c r="L95" s="21"/>
      <c r="M95" s="21"/>
      <c r="N95" s="21" t="s">
        <v>352</v>
      </c>
      <c r="O95" s="21" t="s">
        <v>350</v>
      </c>
      <c r="P95" s="21"/>
      <c r="Q95" s="21"/>
      <c r="R95" s="10"/>
      <c r="S95" s="100"/>
    </row>
    <row r="96" spans="1:19" ht="50.1" customHeight="1">
      <c r="A96" s="81" t="s">
        <v>483</v>
      </c>
      <c r="B96" s="81"/>
      <c r="C96" s="81"/>
      <c r="D96" s="81"/>
      <c r="E96" s="81"/>
      <c r="F96" s="81"/>
      <c r="G96" s="81"/>
      <c r="H96" s="81"/>
      <c r="I96" s="81"/>
      <c r="J96" s="81"/>
      <c r="K96" s="36"/>
      <c r="L96" s="36"/>
      <c r="M96" s="36"/>
      <c r="N96" s="36"/>
      <c r="O96" s="36"/>
      <c r="P96" s="36"/>
      <c r="Q96" s="36"/>
      <c r="R96" s="36"/>
      <c r="S96" s="36"/>
    </row>
    <row r="97" spans="1:19" ht="50.1" customHeight="1">
      <c r="A97" s="66" t="s">
        <v>93</v>
      </c>
      <c r="B97" s="66"/>
      <c r="C97" s="66"/>
      <c r="D97" s="66"/>
      <c r="E97" s="66"/>
      <c r="F97" s="66"/>
      <c r="G97" s="66"/>
      <c r="H97" s="66"/>
      <c r="I97" s="66"/>
      <c r="J97" s="66"/>
      <c r="K97" s="36"/>
      <c r="L97" s="36"/>
      <c r="M97" s="36"/>
      <c r="N97" s="36"/>
      <c r="O97" s="36"/>
      <c r="P97" s="36"/>
      <c r="Q97" s="36"/>
      <c r="R97" s="36"/>
      <c r="S97" s="36"/>
    </row>
    <row r="98" spans="1:19" ht="75.75" customHeight="1">
      <c r="A98" s="68" t="s">
        <v>103</v>
      </c>
      <c r="B98" s="65" t="s">
        <v>111</v>
      </c>
      <c r="C98" s="19" t="s">
        <v>94</v>
      </c>
      <c r="D98" s="62" t="s">
        <v>664</v>
      </c>
      <c r="E98" s="62"/>
      <c r="F98" s="62" t="str">
        <f t="shared" ref="F98:F100" si="41">IF(E98="","",(IF(E98="non applicable","",IF(E98="2 - Notre système qualité répond partiellement à l'attendu","1",IF(E98="3 - Notre système qualité ne répond pas à l'attendu",0,2)))))</f>
        <v/>
      </c>
      <c r="G98" s="78">
        <f t="shared" ref="G98:G100" si="42">IF(F98="",0,F98)</f>
        <v>0</v>
      </c>
      <c r="H98" s="78" t="str">
        <f t="shared" ref="H98:H99" si="43">IF(F98="","",1)</f>
        <v/>
      </c>
      <c r="I98" s="62"/>
      <c r="J98" s="62"/>
      <c r="K98" s="82"/>
      <c r="L98" s="82"/>
      <c r="M98" s="82"/>
      <c r="N98" s="82" t="s">
        <v>353</v>
      </c>
      <c r="O98" s="82" t="s">
        <v>379</v>
      </c>
      <c r="P98" s="82" t="s">
        <v>55</v>
      </c>
      <c r="Q98" s="82">
        <v>6</v>
      </c>
      <c r="R98" s="10"/>
      <c r="S98" s="10"/>
    </row>
    <row r="99" spans="1:19" ht="75.75" customHeight="1">
      <c r="A99" s="68"/>
      <c r="B99" s="65"/>
      <c r="C99" s="19" t="s">
        <v>96</v>
      </c>
      <c r="D99" s="63"/>
      <c r="E99" s="63"/>
      <c r="F99" s="63" t="str">
        <f t="shared" si="41"/>
        <v/>
      </c>
      <c r="G99" s="80">
        <f t="shared" si="42"/>
        <v>0</v>
      </c>
      <c r="H99" s="80" t="str">
        <f t="shared" si="43"/>
        <v/>
      </c>
      <c r="I99" s="63"/>
      <c r="J99" s="63"/>
      <c r="K99" s="82"/>
      <c r="L99" s="82"/>
      <c r="M99" s="82"/>
      <c r="N99" s="82"/>
      <c r="O99" s="82"/>
      <c r="P99" s="82"/>
      <c r="Q99" s="82"/>
      <c r="R99" s="10"/>
      <c r="S99" s="10"/>
    </row>
    <row r="100" spans="1:19" ht="115.5">
      <c r="A100" s="20" t="s">
        <v>104</v>
      </c>
      <c r="B100" s="19" t="s">
        <v>568</v>
      </c>
      <c r="C100" s="19" t="s">
        <v>95</v>
      </c>
      <c r="D100" s="19" t="s">
        <v>665</v>
      </c>
      <c r="E100" s="55"/>
      <c r="F100" s="55" t="str">
        <f t="shared" si="41"/>
        <v/>
      </c>
      <c r="G100" s="56">
        <f t="shared" si="42"/>
        <v>0</v>
      </c>
      <c r="H100" s="56" t="str">
        <f>IF(F100="","",1)</f>
        <v/>
      </c>
      <c r="I100" s="55"/>
      <c r="J100" s="55"/>
      <c r="K100" s="23"/>
      <c r="L100" s="23"/>
      <c r="M100" s="23"/>
      <c r="N100" s="23" t="s">
        <v>353</v>
      </c>
      <c r="O100" s="23" t="s">
        <v>379</v>
      </c>
      <c r="P100" s="23" t="s">
        <v>55</v>
      </c>
      <c r="Q100" s="23">
        <v>6</v>
      </c>
      <c r="R100" s="10"/>
      <c r="S100" s="58" t="s">
        <v>745</v>
      </c>
    </row>
    <row r="101" spans="1:19" ht="50.1" customHeight="1">
      <c r="A101" s="66" t="s">
        <v>329</v>
      </c>
      <c r="B101" s="66"/>
      <c r="C101" s="66"/>
      <c r="D101" s="66"/>
      <c r="E101" s="66"/>
      <c r="F101" s="66"/>
      <c r="G101" s="66"/>
      <c r="H101" s="66"/>
      <c r="I101" s="66"/>
      <c r="J101" s="66"/>
      <c r="K101" s="36"/>
      <c r="L101" s="36"/>
      <c r="M101" s="36"/>
      <c r="N101" s="42"/>
      <c r="O101" s="42"/>
      <c r="P101" s="42"/>
      <c r="Q101" s="42"/>
      <c r="R101" s="36"/>
      <c r="S101" s="36"/>
    </row>
    <row r="102" spans="1:19" ht="33">
      <c r="A102" s="20" t="s">
        <v>105</v>
      </c>
      <c r="B102" s="19" t="s">
        <v>106</v>
      </c>
      <c r="C102" s="19" t="s">
        <v>97</v>
      </c>
      <c r="D102" s="19" t="s">
        <v>666</v>
      </c>
      <c r="E102" s="55"/>
      <c r="F102" s="55" t="str">
        <f t="shared" ref="F102:F106" si="44">IF(E102="","",(IF(E102="non applicable","",IF(E102="2 - Notre système qualité répond partiellement à l'attendu","1",IF(E102="3 - Notre système qualité ne répond pas à l'attendu",0,2)))))</f>
        <v/>
      </c>
      <c r="G102" s="56">
        <f t="shared" ref="G102:G106" si="45">IF(F102="",0,F102)</f>
        <v>0</v>
      </c>
      <c r="H102" s="56" t="str">
        <f>IF(F102="","",1)</f>
        <v/>
      </c>
      <c r="I102" s="55"/>
      <c r="J102" s="55"/>
      <c r="K102" s="21"/>
      <c r="L102" s="21"/>
      <c r="M102" s="21"/>
      <c r="N102" s="21" t="s">
        <v>354</v>
      </c>
      <c r="O102" s="21" t="s">
        <v>347</v>
      </c>
      <c r="P102" s="21"/>
      <c r="Q102" s="21"/>
      <c r="R102" s="92" t="s">
        <v>544</v>
      </c>
      <c r="S102" s="10"/>
    </row>
    <row r="103" spans="1:19" ht="51.75">
      <c r="A103" s="25" t="s">
        <v>524</v>
      </c>
      <c r="B103" s="26" t="s">
        <v>484</v>
      </c>
      <c r="C103" s="19" t="s">
        <v>98</v>
      </c>
      <c r="D103" s="19" t="s">
        <v>667</v>
      </c>
      <c r="E103" s="55"/>
      <c r="F103" s="55" t="str">
        <f t="shared" si="44"/>
        <v/>
      </c>
      <c r="G103" s="56">
        <f t="shared" si="45"/>
        <v>0</v>
      </c>
      <c r="H103" s="56" t="str">
        <f>IF(F103="","",1)</f>
        <v/>
      </c>
      <c r="I103" s="55"/>
      <c r="J103" s="55"/>
      <c r="K103" s="21"/>
      <c r="L103" s="21"/>
      <c r="M103" s="21"/>
      <c r="N103" s="21" t="s">
        <v>354</v>
      </c>
      <c r="O103" s="21" t="s">
        <v>347</v>
      </c>
      <c r="P103" s="21"/>
      <c r="Q103" s="21"/>
      <c r="R103" s="92"/>
      <c r="S103" s="10"/>
    </row>
    <row r="104" spans="1:19" ht="135.75" customHeight="1">
      <c r="A104" s="84" t="s">
        <v>108</v>
      </c>
      <c r="B104" s="65" t="s">
        <v>569</v>
      </c>
      <c r="C104" s="19" t="s">
        <v>99</v>
      </c>
      <c r="D104" s="62" t="s">
        <v>668</v>
      </c>
      <c r="E104" s="62"/>
      <c r="F104" s="62" t="str">
        <f t="shared" si="44"/>
        <v/>
      </c>
      <c r="G104" s="78">
        <f t="shared" si="45"/>
        <v>0</v>
      </c>
      <c r="H104" s="78" t="str">
        <f t="shared" ref="H104:H105" si="46">IF(F104="","",1)</f>
        <v/>
      </c>
      <c r="I104" s="62"/>
      <c r="J104" s="62"/>
      <c r="K104" s="83"/>
      <c r="L104" s="83"/>
      <c r="M104" s="83"/>
      <c r="N104" s="83" t="s">
        <v>354</v>
      </c>
      <c r="O104" s="83" t="s">
        <v>347</v>
      </c>
      <c r="P104" s="83" t="s">
        <v>55</v>
      </c>
      <c r="Q104" s="83">
        <v>6</v>
      </c>
      <c r="R104" s="92"/>
      <c r="S104" s="99" t="s">
        <v>745</v>
      </c>
    </row>
    <row r="105" spans="1:19" ht="135.75" customHeight="1">
      <c r="A105" s="68"/>
      <c r="B105" s="65"/>
      <c r="C105" s="19" t="s">
        <v>570</v>
      </c>
      <c r="D105" s="63"/>
      <c r="E105" s="63"/>
      <c r="F105" s="63" t="str">
        <f t="shared" si="44"/>
        <v/>
      </c>
      <c r="G105" s="80">
        <f t="shared" si="45"/>
        <v>0</v>
      </c>
      <c r="H105" s="80" t="str">
        <f t="shared" si="46"/>
        <v/>
      </c>
      <c r="I105" s="63"/>
      <c r="J105" s="63"/>
      <c r="K105" s="83"/>
      <c r="L105" s="83"/>
      <c r="M105" s="83"/>
      <c r="N105" s="83"/>
      <c r="O105" s="83"/>
      <c r="P105" s="83"/>
      <c r="Q105" s="83"/>
      <c r="R105" s="92"/>
      <c r="S105" s="100"/>
    </row>
    <row r="106" spans="1:19" ht="49.5">
      <c r="A106" s="20" t="s">
        <v>109</v>
      </c>
      <c r="B106" s="19" t="s">
        <v>107</v>
      </c>
      <c r="C106" s="19" t="s">
        <v>100</v>
      </c>
      <c r="D106" s="19" t="s">
        <v>669</v>
      </c>
      <c r="E106" s="55"/>
      <c r="F106" s="55" t="str">
        <f t="shared" si="44"/>
        <v/>
      </c>
      <c r="G106" s="56">
        <f t="shared" si="45"/>
        <v>0</v>
      </c>
      <c r="H106" s="56" t="str">
        <f>IF(F106="","",1)</f>
        <v/>
      </c>
      <c r="I106" s="55"/>
      <c r="J106" s="55"/>
      <c r="K106" s="23"/>
      <c r="L106" s="23"/>
      <c r="M106" s="23"/>
      <c r="N106" s="23" t="s">
        <v>354</v>
      </c>
      <c r="O106" s="23"/>
      <c r="P106" s="23"/>
      <c r="Q106" s="23"/>
      <c r="R106" s="92"/>
      <c r="S106" s="13"/>
    </row>
    <row r="107" spans="1:19" ht="50.1" customHeight="1">
      <c r="A107" s="86" t="s">
        <v>110</v>
      </c>
      <c r="B107" s="86"/>
      <c r="C107" s="86"/>
      <c r="D107" s="86"/>
      <c r="E107" s="86"/>
      <c r="F107" s="86"/>
      <c r="G107" s="86"/>
      <c r="H107" s="86"/>
      <c r="I107" s="86"/>
      <c r="J107" s="86"/>
      <c r="K107" s="36"/>
      <c r="L107" s="36"/>
      <c r="M107" s="36"/>
      <c r="N107" s="36"/>
      <c r="O107" s="36"/>
      <c r="P107" s="36"/>
      <c r="Q107" s="36"/>
      <c r="R107" s="36"/>
      <c r="S107" s="36"/>
    </row>
    <row r="108" spans="1:19" ht="50.1" customHeight="1">
      <c r="A108" s="67" t="s">
        <v>485</v>
      </c>
      <c r="B108" s="67"/>
      <c r="C108" s="67"/>
      <c r="D108" s="67"/>
      <c r="E108" s="67"/>
      <c r="F108" s="67"/>
      <c r="G108" s="67"/>
      <c r="H108" s="67"/>
      <c r="I108" s="67"/>
      <c r="J108" s="67"/>
      <c r="K108" s="36"/>
      <c r="L108" s="36"/>
      <c r="M108" s="36"/>
      <c r="N108" s="23"/>
      <c r="O108" s="23"/>
      <c r="P108" s="23"/>
      <c r="Q108" s="23"/>
      <c r="R108" s="36"/>
      <c r="S108" s="36"/>
    </row>
    <row r="109" spans="1:19" ht="50.1" customHeight="1">
      <c r="A109" s="66" t="s">
        <v>114</v>
      </c>
      <c r="B109" s="66"/>
      <c r="C109" s="66"/>
      <c r="D109" s="66"/>
      <c r="E109" s="66"/>
      <c r="F109" s="66"/>
      <c r="G109" s="66"/>
      <c r="H109" s="66"/>
      <c r="I109" s="66"/>
      <c r="J109" s="66"/>
      <c r="K109" s="36"/>
      <c r="L109" s="36"/>
      <c r="M109" s="36"/>
      <c r="N109" s="36"/>
      <c r="O109" s="36"/>
      <c r="P109" s="36"/>
      <c r="Q109" s="36"/>
      <c r="R109" s="36"/>
      <c r="S109" s="36"/>
    </row>
    <row r="110" spans="1:19" ht="94.5" customHeight="1">
      <c r="A110" s="64" t="s">
        <v>118</v>
      </c>
      <c r="B110" s="65" t="s">
        <v>117</v>
      </c>
      <c r="C110" s="19" t="s">
        <v>115</v>
      </c>
      <c r="D110" s="65" t="s">
        <v>602</v>
      </c>
      <c r="E110" s="65"/>
      <c r="F110" s="65" t="str">
        <f t="shared" ref="F110:F111" si="47">IF(E110="","",(IF(E110="non applicable","",IF(E110="2 - Notre système qualité répond partiellement à l'attendu","1",IF(E110="3 - Notre système qualité ne répond pas à l'attendu",0,2)))))</f>
        <v/>
      </c>
      <c r="G110" s="78">
        <f t="shared" ref="G110:G111" si="48">IF(F110="",0,F110)</f>
        <v>0</v>
      </c>
      <c r="H110" s="78" t="str">
        <f t="shared" ref="H110:H111" si="49">IF(F110="","",1)</f>
        <v/>
      </c>
      <c r="I110" s="65"/>
      <c r="J110" s="65"/>
      <c r="K110" s="82"/>
      <c r="L110" s="82"/>
      <c r="M110" s="82"/>
      <c r="N110" s="82" t="s">
        <v>355</v>
      </c>
      <c r="O110" s="82" t="s">
        <v>341</v>
      </c>
      <c r="P110" s="82" t="s">
        <v>27</v>
      </c>
      <c r="Q110" s="82"/>
      <c r="R110" s="10"/>
      <c r="S110" s="10"/>
    </row>
    <row r="111" spans="1:19" ht="94.5" customHeight="1">
      <c r="A111" s="64"/>
      <c r="B111" s="65"/>
      <c r="C111" s="19" t="s">
        <v>116</v>
      </c>
      <c r="D111" s="65"/>
      <c r="E111" s="65"/>
      <c r="F111" s="65" t="str">
        <f t="shared" si="47"/>
        <v/>
      </c>
      <c r="G111" s="80">
        <f t="shared" si="48"/>
        <v>0</v>
      </c>
      <c r="H111" s="80" t="str">
        <f t="shared" si="49"/>
        <v/>
      </c>
      <c r="I111" s="65"/>
      <c r="J111" s="65"/>
      <c r="K111" s="82"/>
      <c r="L111" s="82"/>
      <c r="M111" s="82"/>
      <c r="N111" s="82"/>
      <c r="O111" s="82"/>
      <c r="P111" s="82"/>
      <c r="Q111" s="82"/>
      <c r="R111" s="10"/>
      <c r="S111" s="10"/>
    </row>
    <row r="112" spans="1:19" ht="50.1" customHeight="1">
      <c r="A112" s="66" t="s">
        <v>119</v>
      </c>
      <c r="B112" s="66"/>
      <c r="C112" s="66"/>
      <c r="D112" s="66"/>
      <c r="E112" s="66"/>
      <c r="F112" s="66"/>
      <c r="G112" s="66"/>
      <c r="H112" s="66"/>
      <c r="I112" s="66"/>
      <c r="J112" s="66"/>
      <c r="K112" s="36"/>
      <c r="L112" s="36"/>
      <c r="M112" s="36"/>
      <c r="N112" s="36"/>
      <c r="O112" s="36"/>
      <c r="P112" s="36"/>
      <c r="Q112" s="36"/>
      <c r="R112" s="36"/>
      <c r="S112" s="36"/>
    </row>
    <row r="113" spans="1:19" ht="33" customHeight="1">
      <c r="A113" s="64" t="s">
        <v>126</v>
      </c>
      <c r="B113" s="65" t="s">
        <v>123</v>
      </c>
      <c r="C113" s="19" t="s">
        <v>120</v>
      </c>
      <c r="D113" s="65" t="s">
        <v>603</v>
      </c>
      <c r="E113" s="65"/>
      <c r="F113" s="65" t="str">
        <f t="shared" ref="F113:F117" si="50">IF(E113="","",(IF(E113="non applicable","",IF(E113="2 - Notre système qualité répond partiellement à l'attendu","1",IF(E113="3 - Notre système qualité ne répond pas à l'attendu",0,2)))))</f>
        <v/>
      </c>
      <c r="G113" s="78">
        <f t="shared" ref="G113:G117" si="51">IF(F113="",0,F113)</f>
        <v>0</v>
      </c>
      <c r="H113" s="78" t="str">
        <f t="shared" ref="H113:H114" si="52">IF(F113="","",1)</f>
        <v/>
      </c>
      <c r="I113" s="65"/>
      <c r="J113" s="65"/>
      <c r="K113" s="83"/>
      <c r="L113" s="83"/>
      <c r="M113" s="83"/>
      <c r="N113" s="83" t="s">
        <v>356</v>
      </c>
      <c r="O113" s="83" t="s">
        <v>353</v>
      </c>
      <c r="P113" s="83"/>
      <c r="Q113" s="83"/>
      <c r="R113" s="10"/>
      <c r="S113" s="102" t="s">
        <v>746</v>
      </c>
    </row>
    <row r="114" spans="1:19" ht="33">
      <c r="A114" s="64"/>
      <c r="B114" s="65"/>
      <c r="C114" s="19" t="s">
        <v>571</v>
      </c>
      <c r="D114" s="65"/>
      <c r="E114" s="65"/>
      <c r="F114" s="65" t="str">
        <f t="shared" si="50"/>
        <v/>
      </c>
      <c r="G114" s="80">
        <f t="shared" si="51"/>
        <v>0</v>
      </c>
      <c r="H114" s="80" t="str">
        <f t="shared" si="52"/>
        <v/>
      </c>
      <c r="I114" s="65"/>
      <c r="J114" s="65"/>
      <c r="K114" s="83"/>
      <c r="L114" s="83"/>
      <c r="M114" s="83"/>
      <c r="N114" s="83"/>
      <c r="O114" s="83"/>
      <c r="P114" s="83"/>
      <c r="Q114" s="83"/>
      <c r="R114" s="10"/>
      <c r="S114" s="103"/>
    </row>
    <row r="115" spans="1:19" ht="161.25" customHeight="1">
      <c r="A115" s="27" t="s">
        <v>127</v>
      </c>
      <c r="B115" s="19" t="s">
        <v>124</v>
      </c>
      <c r="C115" s="19" t="s">
        <v>115</v>
      </c>
      <c r="D115" s="19" t="s">
        <v>604</v>
      </c>
      <c r="E115" s="55"/>
      <c r="F115" s="55" t="str">
        <f t="shared" si="50"/>
        <v/>
      </c>
      <c r="G115" s="56">
        <f t="shared" si="51"/>
        <v>0</v>
      </c>
      <c r="H115" s="56" t="str">
        <f>IF(F115="","",1)</f>
        <v/>
      </c>
      <c r="I115" s="55"/>
      <c r="J115" s="55"/>
      <c r="K115" s="21"/>
      <c r="L115" s="21"/>
      <c r="M115" s="21"/>
      <c r="N115" s="21" t="s">
        <v>356</v>
      </c>
      <c r="O115" s="21"/>
      <c r="P115" s="21"/>
      <c r="Q115" s="21"/>
      <c r="R115" s="10"/>
      <c r="S115" s="10"/>
    </row>
    <row r="116" spans="1:19" ht="138" customHeight="1">
      <c r="A116" s="28" t="s">
        <v>128</v>
      </c>
      <c r="B116" s="19" t="s">
        <v>402</v>
      </c>
      <c r="C116" s="19" t="s">
        <v>121</v>
      </c>
      <c r="D116" s="19" t="s">
        <v>605</v>
      </c>
      <c r="E116" s="55"/>
      <c r="F116" s="55" t="str">
        <f t="shared" si="50"/>
        <v/>
      </c>
      <c r="G116" s="56">
        <f t="shared" si="51"/>
        <v>0</v>
      </c>
      <c r="H116" s="56" t="str">
        <f>IF(F116="","",1)</f>
        <v/>
      </c>
      <c r="I116" s="55"/>
      <c r="J116" s="55"/>
      <c r="K116" s="21"/>
      <c r="L116" s="21"/>
      <c r="M116" s="21"/>
      <c r="N116" s="21" t="s">
        <v>356</v>
      </c>
      <c r="O116" s="21" t="s">
        <v>353</v>
      </c>
      <c r="P116" s="21" t="s">
        <v>20</v>
      </c>
      <c r="Q116" s="21"/>
      <c r="R116" s="10"/>
      <c r="S116" s="10"/>
    </row>
    <row r="117" spans="1:19" ht="33">
      <c r="A117" s="27" t="s">
        <v>129</v>
      </c>
      <c r="B117" s="19" t="s">
        <v>125</v>
      </c>
      <c r="C117" s="19" t="s">
        <v>122</v>
      </c>
      <c r="D117" s="19" t="s">
        <v>606</v>
      </c>
      <c r="E117" s="55"/>
      <c r="F117" s="55" t="str">
        <f t="shared" si="50"/>
        <v/>
      </c>
      <c r="G117" s="56">
        <f t="shared" si="51"/>
        <v>0</v>
      </c>
      <c r="H117" s="56" t="str">
        <f>IF(F117="","",1)</f>
        <v/>
      </c>
      <c r="I117" s="55"/>
      <c r="J117" s="55"/>
      <c r="K117" s="21"/>
      <c r="L117" s="21"/>
      <c r="M117" s="21"/>
      <c r="N117" s="21"/>
      <c r="O117" s="21" t="s">
        <v>353</v>
      </c>
      <c r="P117" s="21"/>
      <c r="Q117" s="21"/>
      <c r="R117" s="10"/>
      <c r="S117" s="10"/>
    </row>
    <row r="118" spans="1:19" ht="50.1" customHeight="1">
      <c r="A118" s="66" t="s">
        <v>130</v>
      </c>
      <c r="B118" s="66"/>
      <c r="C118" s="66"/>
      <c r="D118" s="66"/>
      <c r="E118" s="66"/>
      <c r="F118" s="66"/>
      <c r="G118" s="66"/>
      <c r="H118" s="66"/>
      <c r="I118" s="66"/>
      <c r="J118" s="66"/>
      <c r="K118" s="36"/>
      <c r="L118" s="36"/>
      <c r="M118" s="36"/>
      <c r="N118" s="36"/>
      <c r="O118" s="36"/>
      <c r="P118" s="36"/>
      <c r="Q118" s="36"/>
      <c r="R118" s="36"/>
      <c r="S118" s="36"/>
    </row>
    <row r="119" spans="1:19" ht="66">
      <c r="A119" s="27" t="s">
        <v>143</v>
      </c>
      <c r="B119" s="19" t="s">
        <v>416</v>
      </c>
      <c r="C119" s="19" t="s">
        <v>417</v>
      </c>
      <c r="D119" s="19" t="s">
        <v>607</v>
      </c>
      <c r="E119" s="55"/>
      <c r="F119" s="55" t="str">
        <f t="shared" ref="F119:F128" si="53">IF(E119="","",(IF(E119="non applicable","",IF(E119="2 - Notre système qualité répond partiellement à l'attendu","1",IF(E119="3 - Notre système qualité ne répond pas à l'attendu",0,2)))))</f>
        <v/>
      </c>
      <c r="G119" s="56">
        <f t="shared" ref="G119:G128" si="54">IF(F119="",0,F119)</f>
        <v>0</v>
      </c>
      <c r="H119" s="56" t="str">
        <f>IF(F119="","",1)</f>
        <v/>
      </c>
      <c r="I119" s="55"/>
      <c r="J119" s="55"/>
      <c r="K119" s="21"/>
      <c r="L119" s="21"/>
      <c r="M119" s="21"/>
      <c r="N119" s="21"/>
      <c r="O119" s="21" t="s">
        <v>346</v>
      </c>
      <c r="P119" s="21"/>
      <c r="Q119" s="21"/>
      <c r="R119" s="10"/>
      <c r="S119" s="10"/>
    </row>
    <row r="120" spans="1:19" ht="49.5">
      <c r="A120" s="28" t="s">
        <v>144</v>
      </c>
      <c r="B120" s="19" t="s">
        <v>139</v>
      </c>
      <c r="C120" s="19" t="s">
        <v>131</v>
      </c>
      <c r="D120" s="19" t="s">
        <v>610</v>
      </c>
      <c r="E120" s="55"/>
      <c r="F120" s="55" t="str">
        <f t="shared" si="53"/>
        <v/>
      </c>
      <c r="G120" s="56">
        <f t="shared" si="54"/>
        <v>0</v>
      </c>
      <c r="H120" s="56" t="str">
        <f>IF(F120="","",1)</f>
        <v/>
      </c>
      <c r="I120" s="55"/>
      <c r="J120" s="55"/>
      <c r="K120" s="21"/>
      <c r="L120" s="21"/>
      <c r="M120" s="21"/>
      <c r="N120" s="21"/>
      <c r="O120" s="21"/>
      <c r="P120" s="21"/>
      <c r="Q120" s="21"/>
      <c r="R120" s="10"/>
      <c r="S120" s="10"/>
    </row>
    <row r="121" spans="1:19" ht="75">
      <c r="A121" s="29" t="s">
        <v>486</v>
      </c>
      <c r="B121" s="26" t="s">
        <v>140</v>
      </c>
      <c r="C121" s="19" t="s">
        <v>132</v>
      </c>
      <c r="D121" s="19" t="s">
        <v>608</v>
      </c>
      <c r="E121" s="55"/>
      <c r="F121" s="55" t="str">
        <f t="shared" si="53"/>
        <v/>
      </c>
      <c r="G121" s="56">
        <f t="shared" si="54"/>
        <v>0</v>
      </c>
      <c r="H121" s="56" t="str">
        <f>IF(F121="","",1)</f>
        <v/>
      </c>
      <c r="I121" s="55"/>
      <c r="J121" s="55"/>
      <c r="K121" s="21"/>
      <c r="L121" s="21"/>
      <c r="M121" s="21"/>
      <c r="N121" s="21" t="s">
        <v>357</v>
      </c>
      <c r="O121" s="21" t="s">
        <v>346</v>
      </c>
      <c r="P121" s="21" t="s">
        <v>19</v>
      </c>
      <c r="Q121" s="21"/>
      <c r="R121" s="11" t="s">
        <v>545</v>
      </c>
      <c r="S121" s="58" t="s">
        <v>747</v>
      </c>
    </row>
    <row r="122" spans="1:19" ht="82.5">
      <c r="A122" s="27" t="s">
        <v>145</v>
      </c>
      <c r="B122" s="19" t="s">
        <v>141</v>
      </c>
      <c r="C122" s="19" t="s">
        <v>133</v>
      </c>
      <c r="D122" s="19" t="s">
        <v>609</v>
      </c>
      <c r="E122" s="55"/>
      <c r="F122" s="55" t="str">
        <f t="shared" si="53"/>
        <v/>
      </c>
      <c r="G122" s="56">
        <f t="shared" si="54"/>
        <v>0</v>
      </c>
      <c r="H122" s="56" t="str">
        <f>IF(F122="","",1)</f>
        <v/>
      </c>
      <c r="I122" s="55"/>
      <c r="J122" s="55"/>
      <c r="K122" s="21"/>
      <c r="L122" s="21"/>
      <c r="M122" s="21"/>
      <c r="N122" s="21" t="s">
        <v>357</v>
      </c>
      <c r="O122" s="21" t="s">
        <v>346</v>
      </c>
      <c r="P122" s="21"/>
      <c r="Q122" s="21"/>
      <c r="R122" s="10"/>
      <c r="S122" s="10"/>
    </row>
    <row r="123" spans="1:19" ht="48.75" customHeight="1">
      <c r="A123" s="64" t="s">
        <v>415</v>
      </c>
      <c r="B123" s="65" t="s">
        <v>142</v>
      </c>
      <c r="C123" s="19" t="s">
        <v>134</v>
      </c>
      <c r="D123" s="65" t="s">
        <v>699</v>
      </c>
      <c r="E123" s="65"/>
      <c r="F123" s="65" t="str">
        <f t="shared" si="53"/>
        <v/>
      </c>
      <c r="G123" s="78">
        <f t="shared" si="54"/>
        <v>0</v>
      </c>
      <c r="H123" s="78" t="str">
        <f t="shared" ref="H123:H128" si="55">IF(F123="","",1)</f>
        <v/>
      </c>
      <c r="I123" s="65"/>
      <c r="J123" s="65"/>
      <c r="K123" s="83"/>
      <c r="L123" s="83"/>
      <c r="M123" s="83"/>
      <c r="N123" s="83" t="s">
        <v>357</v>
      </c>
      <c r="O123" s="83" t="s">
        <v>346</v>
      </c>
      <c r="P123" s="83" t="s">
        <v>19</v>
      </c>
      <c r="Q123" s="83"/>
      <c r="R123" s="10"/>
      <c r="S123" s="10"/>
    </row>
    <row r="124" spans="1:19" ht="48.75" customHeight="1">
      <c r="A124" s="64"/>
      <c r="B124" s="65"/>
      <c r="C124" s="19" t="s">
        <v>135</v>
      </c>
      <c r="D124" s="65"/>
      <c r="E124" s="65"/>
      <c r="F124" s="65" t="str">
        <f t="shared" si="53"/>
        <v/>
      </c>
      <c r="G124" s="79">
        <f t="shared" si="54"/>
        <v>0</v>
      </c>
      <c r="H124" s="79" t="str">
        <f t="shared" si="55"/>
        <v/>
      </c>
      <c r="I124" s="65"/>
      <c r="J124" s="65"/>
      <c r="K124" s="83"/>
      <c r="L124" s="83"/>
      <c r="M124" s="83"/>
      <c r="N124" s="83"/>
      <c r="O124" s="83"/>
      <c r="P124" s="83"/>
      <c r="Q124" s="83"/>
      <c r="R124" s="10"/>
      <c r="S124" s="10"/>
    </row>
    <row r="125" spans="1:19" ht="48.75" customHeight="1">
      <c r="A125" s="64"/>
      <c r="B125" s="65"/>
      <c r="C125" s="19" t="s">
        <v>136</v>
      </c>
      <c r="D125" s="65"/>
      <c r="E125" s="65"/>
      <c r="F125" s="65" t="str">
        <f t="shared" si="53"/>
        <v/>
      </c>
      <c r="G125" s="79">
        <f t="shared" si="54"/>
        <v>0</v>
      </c>
      <c r="H125" s="79" t="str">
        <f t="shared" si="55"/>
        <v/>
      </c>
      <c r="I125" s="65"/>
      <c r="J125" s="65"/>
      <c r="K125" s="83"/>
      <c r="L125" s="83"/>
      <c r="M125" s="83"/>
      <c r="N125" s="83"/>
      <c r="O125" s="83"/>
      <c r="P125" s="83"/>
      <c r="Q125" s="83"/>
      <c r="R125" s="10"/>
      <c r="S125" s="10"/>
    </row>
    <row r="126" spans="1:19" ht="48.75" customHeight="1">
      <c r="A126" s="64"/>
      <c r="B126" s="65"/>
      <c r="C126" s="19" t="s">
        <v>137</v>
      </c>
      <c r="D126" s="65"/>
      <c r="E126" s="65"/>
      <c r="F126" s="65" t="str">
        <f t="shared" si="53"/>
        <v/>
      </c>
      <c r="G126" s="79">
        <f t="shared" si="54"/>
        <v>0</v>
      </c>
      <c r="H126" s="79" t="str">
        <f t="shared" si="55"/>
        <v/>
      </c>
      <c r="I126" s="65"/>
      <c r="J126" s="65"/>
      <c r="K126" s="83"/>
      <c r="L126" s="83"/>
      <c r="M126" s="83"/>
      <c r="N126" s="83"/>
      <c r="O126" s="83"/>
      <c r="P126" s="83"/>
      <c r="Q126" s="83"/>
      <c r="R126" s="10"/>
      <c r="S126" s="10"/>
    </row>
    <row r="127" spans="1:19" ht="48.75" customHeight="1">
      <c r="A127" s="64"/>
      <c r="B127" s="65"/>
      <c r="C127" s="19" t="s">
        <v>138</v>
      </c>
      <c r="D127" s="65"/>
      <c r="E127" s="65"/>
      <c r="F127" s="65" t="str">
        <f t="shared" si="53"/>
        <v/>
      </c>
      <c r="G127" s="79">
        <f t="shared" si="54"/>
        <v>0</v>
      </c>
      <c r="H127" s="79" t="str">
        <f t="shared" si="55"/>
        <v/>
      </c>
      <c r="I127" s="65"/>
      <c r="J127" s="65"/>
      <c r="K127" s="83"/>
      <c r="L127" s="83"/>
      <c r="M127" s="83"/>
      <c r="N127" s="83"/>
      <c r="O127" s="83"/>
      <c r="P127" s="83"/>
      <c r="Q127" s="83"/>
      <c r="R127" s="10"/>
      <c r="S127" s="10"/>
    </row>
    <row r="128" spans="1:19" ht="48.75" customHeight="1">
      <c r="A128" s="64"/>
      <c r="B128" s="65"/>
      <c r="C128" s="19" t="s">
        <v>418</v>
      </c>
      <c r="D128" s="65"/>
      <c r="E128" s="65"/>
      <c r="F128" s="65" t="str">
        <f t="shared" si="53"/>
        <v/>
      </c>
      <c r="G128" s="80">
        <f t="shared" si="54"/>
        <v>0</v>
      </c>
      <c r="H128" s="80" t="str">
        <f t="shared" si="55"/>
        <v/>
      </c>
      <c r="I128" s="65"/>
      <c r="J128" s="65"/>
      <c r="K128" s="83"/>
      <c r="L128" s="83"/>
      <c r="M128" s="83"/>
      <c r="N128" s="83"/>
      <c r="O128" s="83"/>
      <c r="P128" s="83"/>
      <c r="Q128" s="83"/>
      <c r="R128" s="10"/>
      <c r="S128" s="10"/>
    </row>
    <row r="129" spans="1:19" ht="50.1" customHeight="1">
      <c r="A129" s="66" t="s">
        <v>146</v>
      </c>
      <c r="B129" s="66"/>
      <c r="C129" s="66"/>
      <c r="D129" s="66"/>
      <c r="E129" s="66"/>
      <c r="F129" s="66"/>
      <c r="G129" s="66"/>
      <c r="H129" s="66"/>
      <c r="I129" s="66"/>
      <c r="J129" s="66"/>
      <c r="K129" s="36"/>
      <c r="L129" s="36"/>
      <c r="M129" s="36"/>
      <c r="N129" s="36"/>
      <c r="O129" s="36"/>
      <c r="P129" s="36"/>
      <c r="Q129" s="36"/>
      <c r="R129" s="36"/>
      <c r="S129" s="36"/>
    </row>
    <row r="130" spans="1:19" ht="345.75" customHeight="1">
      <c r="A130" s="27" t="s">
        <v>158</v>
      </c>
      <c r="B130" s="19" t="s">
        <v>572</v>
      </c>
      <c r="C130" s="19" t="s">
        <v>330</v>
      </c>
      <c r="D130" s="19" t="s">
        <v>611</v>
      </c>
      <c r="E130" s="55"/>
      <c r="F130" s="55" t="str">
        <f t="shared" ref="F130:F133" si="56">IF(E130="","",(IF(E130="non applicable","",IF(E130="2 - Notre système qualité répond partiellement à l'attendu","1",IF(E130="3 - Notre système qualité ne répond pas à l'attendu",0,2)))))</f>
        <v/>
      </c>
      <c r="G130" s="56">
        <f t="shared" ref="G130:G133" si="57">IF(F130="",0,F130)</f>
        <v>0</v>
      </c>
      <c r="H130" s="56" t="str">
        <f>IF(F130="","",1)</f>
        <v/>
      </c>
      <c r="I130" s="55"/>
      <c r="J130" s="55"/>
      <c r="K130" s="21"/>
      <c r="L130" s="21"/>
      <c r="M130" s="21"/>
      <c r="N130" s="21" t="s">
        <v>358</v>
      </c>
      <c r="O130" s="21" t="s">
        <v>344</v>
      </c>
      <c r="P130" s="21"/>
      <c r="Q130" s="21"/>
      <c r="R130" s="10"/>
      <c r="S130" s="58" t="s">
        <v>752</v>
      </c>
    </row>
    <row r="131" spans="1:19" ht="56.25" customHeight="1">
      <c r="A131" s="27" t="s">
        <v>159</v>
      </c>
      <c r="B131" s="19" t="s">
        <v>155</v>
      </c>
      <c r="C131" s="19" t="s">
        <v>419</v>
      </c>
      <c r="D131" s="19" t="s">
        <v>612</v>
      </c>
      <c r="E131" s="55"/>
      <c r="F131" s="55" t="str">
        <f t="shared" si="56"/>
        <v/>
      </c>
      <c r="G131" s="56">
        <f t="shared" si="57"/>
        <v>0</v>
      </c>
      <c r="H131" s="56" t="str">
        <f>IF(F131="","",1)</f>
        <v/>
      </c>
      <c r="I131" s="55"/>
      <c r="J131" s="55"/>
      <c r="K131" s="21"/>
      <c r="L131" s="21"/>
      <c r="M131" s="21"/>
      <c r="N131" s="21" t="s">
        <v>359</v>
      </c>
      <c r="O131" s="21" t="s">
        <v>345</v>
      </c>
      <c r="P131" s="21"/>
      <c r="Q131" s="21"/>
      <c r="R131" s="10"/>
      <c r="S131" s="58" t="s">
        <v>749</v>
      </c>
    </row>
    <row r="132" spans="1:19" ht="49.5">
      <c r="A132" s="27" t="s">
        <v>160</v>
      </c>
      <c r="B132" s="46" t="s">
        <v>156</v>
      </c>
      <c r="C132" s="19" t="s">
        <v>331</v>
      </c>
      <c r="D132" s="46" t="s">
        <v>700</v>
      </c>
      <c r="E132" s="55"/>
      <c r="F132" s="55" t="str">
        <f t="shared" si="56"/>
        <v/>
      </c>
      <c r="G132" s="56">
        <f t="shared" si="57"/>
        <v>0</v>
      </c>
      <c r="H132" s="56" t="str">
        <f>IF(F132="","",1)</f>
        <v/>
      </c>
      <c r="I132" s="55"/>
      <c r="J132" s="55"/>
      <c r="K132" s="21"/>
      <c r="L132" s="21"/>
      <c r="M132" s="21"/>
      <c r="N132" s="21" t="s">
        <v>358</v>
      </c>
      <c r="O132" s="21" t="s">
        <v>345</v>
      </c>
      <c r="P132" s="21"/>
      <c r="Q132" s="21"/>
      <c r="R132" s="10"/>
      <c r="S132" s="58" t="s">
        <v>751</v>
      </c>
    </row>
    <row r="133" spans="1:19" ht="132">
      <c r="A133" s="27" t="s">
        <v>161</v>
      </c>
      <c r="B133" s="19" t="s">
        <v>157</v>
      </c>
      <c r="C133" s="19" t="s">
        <v>147</v>
      </c>
      <c r="D133" s="19" t="s">
        <v>613</v>
      </c>
      <c r="E133" s="55"/>
      <c r="F133" s="55" t="str">
        <f t="shared" si="56"/>
        <v/>
      </c>
      <c r="G133" s="56">
        <f t="shared" si="57"/>
        <v>0</v>
      </c>
      <c r="H133" s="56" t="str">
        <f>IF(F133="","",1)</f>
        <v/>
      </c>
      <c r="I133" s="55"/>
      <c r="J133" s="55"/>
      <c r="K133" s="21"/>
      <c r="L133" s="21"/>
      <c r="M133" s="21"/>
      <c r="N133" s="21" t="s">
        <v>358</v>
      </c>
      <c r="O133" s="21" t="s">
        <v>345</v>
      </c>
      <c r="P133" s="21"/>
      <c r="Q133" s="21"/>
      <c r="R133" s="10"/>
      <c r="S133" s="10"/>
    </row>
    <row r="134" spans="1:19" ht="50.1" customHeight="1">
      <c r="A134" s="66" t="s">
        <v>148</v>
      </c>
      <c r="B134" s="66"/>
      <c r="C134" s="66"/>
      <c r="D134" s="66"/>
      <c r="E134" s="66"/>
      <c r="F134" s="66"/>
      <c r="G134" s="66"/>
      <c r="H134" s="66"/>
      <c r="I134" s="66"/>
      <c r="J134" s="66"/>
      <c r="K134" s="36"/>
      <c r="L134" s="36"/>
      <c r="M134" s="36"/>
      <c r="N134" s="36"/>
      <c r="O134" s="36"/>
      <c r="P134" s="36"/>
      <c r="Q134" s="36"/>
      <c r="R134" s="36"/>
      <c r="S134" s="36"/>
    </row>
    <row r="135" spans="1:19" ht="87.75" customHeight="1">
      <c r="A135" s="64" t="s">
        <v>162</v>
      </c>
      <c r="B135" s="65" t="s">
        <v>164</v>
      </c>
      <c r="C135" s="19" t="s">
        <v>149</v>
      </c>
      <c r="D135" s="65" t="s">
        <v>701</v>
      </c>
      <c r="E135" s="65"/>
      <c r="F135" s="65" t="str">
        <f t="shared" ref="F135:F138" si="58">IF(E135="","",(IF(E135="non applicable","",IF(E135="2 - Notre système qualité répond partiellement à l'attendu","1",IF(E135="3 - Notre système qualité ne répond pas à l'attendu",0,2)))))</f>
        <v/>
      </c>
      <c r="G135" s="78">
        <f t="shared" ref="G135:G138" si="59">IF(F135="",0,F135)</f>
        <v>0</v>
      </c>
      <c r="H135" s="78" t="str">
        <f t="shared" ref="H135:H137" si="60">IF(F135="","",1)</f>
        <v/>
      </c>
      <c r="I135" s="65"/>
      <c r="J135" s="65"/>
      <c r="K135" s="83"/>
      <c r="L135" s="83"/>
      <c r="M135" s="83"/>
      <c r="N135" s="83" t="s">
        <v>360</v>
      </c>
      <c r="O135" s="83" t="s">
        <v>380</v>
      </c>
      <c r="P135" s="83" t="s">
        <v>20</v>
      </c>
      <c r="Q135" s="83"/>
      <c r="R135" s="10"/>
      <c r="S135" s="99" t="s">
        <v>748</v>
      </c>
    </row>
    <row r="136" spans="1:19" ht="87.75" customHeight="1">
      <c r="A136" s="64"/>
      <c r="B136" s="65"/>
      <c r="C136" s="19" t="s">
        <v>487</v>
      </c>
      <c r="D136" s="65"/>
      <c r="E136" s="65"/>
      <c r="F136" s="65" t="str">
        <f t="shared" si="58"/>
        <v/>
      </c>
      <c r="G136" s="79">
        <f t="shared" si="59"/>
        <v>0</v>
      </c>
      <c r="H136" s="79" t="str">
        <f t="shared" si="60"/>
        <v/>
      </c>
      <c r="I136" s="65"/>
      <c r="J136" s="65"/>
      <c r="K136" s="83"/>
      <c r="L136" s="83"/>
      <c r="M136" s="83"/>
      <c r="N136" s="83"/>
      <c r="O136" s="83"/>
      <c r="P136" s="83"/>
      <c r="Q136" s="83"/>
      <c r="R136" s="10"/>
      <c r="S136" s="104"/>
    </row>
    <row r="137" spans="1:19" ht="87.75" customHeight="1">
      <c r="A137" s="64"/>
      <c r="B137" s="65"/>
      <c r="C137" s="19" t="s">
        <v>150</v>
      </c>
      <c r="D137" s="65"/>
      <c r="E137" s="65"/>
      <c r="F137" s="65" t="str">
        <f t="shared" si="58"/>
        <v/>
      </c>
      <c r="G137" s="80">
        <f t="shared" si="59"/>
        <v>0</v>
      </c>
      <c r="H137" s="80" t="str">
        <f t="shared" si="60"/>
        <v/>
      </c>
      <c r="I137" s="65"/>
      <c r="J137" s="65"/>
      <c r="K137" s="83"/>
      <c r="L137" s="83"/>
      <c r="M137" s="83"/>
      <c r="N137" s="83"/>
      <c r="O137" s="83"/>
      <c r="P137" s="83"/>
      <c r="Q137" s="83"/>
      <c r="R137" s="10"/>
      <c r="S137" s="105"/>
    </row>
    <row r="138" spans="1:19" ht="66">
      <c r="A138" s="27" t="s">
        <v>163</v>
      </c>
      <c r="B138" s="19" t="s">
        <v>573</v>
      </c>
      <c r="C138" s="19" t="s">
        <v>488</v>
      </c>
      <c r="D138" s="19" t="s">
        <v>614</v>
      </c>
      <c r="E138" s="55"/>
      <c r="F138" s="55" t="str">
        <f t="shared" si="58"/>
        <v/>
      </c>
      <c r="G138" s="56">
        <f t="shared" si="59"/>
        <v>0</v>
      </c>
      <c r="H138" s="56" t="str">
        <f>IF(F138="","",1)</f>
        <v/>
      </c>
      <c r="I138" s="55"/>
      <c r="J138" s="55"/>
      <c r="K138" s="21"/>
      <c r="L138" s="21"/>
      <c r="M138" s="21"/>
      <c r="N138" s="21" t="s">
        <v>360</v>
      </c>
      <c r="O138" s="21"/>
      <c r="P138" s="21"/>
      <c r="Q138" s="21"/>
      <c r="R138" s="10"/>
      <c r="S138" s="10"/>
    </row>
    <row r="139" spans="1:19" ht="50.1" customHeight="1">
      <c r="A139" s="66" t="s">
        <v>151</v>
      </c>
      <c r="B139" s="66"/>
      <c r="C139" s="66"/>
      <c r="D139" s="66"/>
      <c r="E139" s="66"/>
      <c r="F139" s="66"/>
      <c r="G139" s="66"/>
      <c r="H139" s="66"/>
      <c r="I139" s="66"/>
      <c r="J139" s="66"/>
      <c r="K139" s="36"/>
      <c r="L139" s="36"/>
      <c r="M139" s="36"/>
      <c r="N139" s="36"/>
      <c r="O139" s="36"/>
      <c r="P139" s="36"/>
      <c r="Q139" s="36"/>
      <c r="R139" s="36"/>
      <c r="S139" s="36"/>
    </row>
    <row r="140" spans="1:19" ht="118.5" customHeight="1">
      <c r="A140" s="64" t="s">
        <v>165</v>
      </c>
      <c r="B140" s="65" t="s">
        <v>574</v>
      </c>
      <c r="C140" s="19" t="s">
        <v>152</v>
      </c>
      <c r="D140" s="65" t="s">
        <v>702</v>
      </c>
      <c r="E140" s="65"/>
      <c r="F140" s="65" t="str">
        <f t="shared" ref="F140:F142" si="61">IF(E140="","",(IF(E140="non applicable","",IF(E140="2 - Notre système qualité répond partiellement à l'attendu","1",IF(E140="3 - Notre système qualité ne répond pas à l'attendu",0,2)))))</f>
        <v/>
      </c>
      <c r="G140" s="78">
        <f t="shared" ref="G140:G142" si="62">IF(F140="",0,F140)</f>
        <v>0</v>
      </c>
      <c r="H140" s="78" t="str">
        <f t="shared" ref="H140:H141" si="63">IF(F140="","",1)</f>
        <v/>
      </c>
      <c r="I140" s="65"/>
      <c r="J140" s="65"/>
      <c r="K140" s="83"/>
      <c r="L140" s="83"/>
      <c r="M140" s="83"/>
      <c r="N140" s="83"/>
      <c r="O140" s="93" t="s">
        <v>381</v>
      </c>
      <c r="P140" s="93" t="s">
        <v>395</v>
      </c>
      <c r="Q140" s="93">
        <v>5</v>
      </c>
      <c r="R140" s="10"/>
      <c r="S140" s="99" t="s">
        <v>750</v>
      </c>
    </row>
    <row r="141" spans="1:19" ht="118.5" customHeight="1">
      <c r="A141" s="64"/>
      <c r="B141" s="65"/>
      <c r="C141" s="19" t="s">
        <v>153</v>
      </c>
      <c r="D141" s="65"/>
      <c r="E141" s="65"/>
      <c r="F141" s="65" t="str">
        <f t="shared" si="61"/>
        <v/>
      </c>
      <c r="G141" s="80">
        <f t="shared" si="62"/>
        <v>0</v>
      </c>
      <c r="H141" s="80" t="str">
        <f t="shared" si="63"/>
        <v/>
      </c>
      <c r="I141" s="65"/>
      <c r="J141" s="65"/>
      <c r="K141" s="83"/>
      <c r="L141" s="83"/>
      <c r="M141" s="83"/>
      <c r="N141" s="83"/>
      <c r="O141" s="93"/>
      <c r="P141" s="93"/>
      <c r="Q141" s="93"/>
      <c r="R141" s="10"/>
      <c r="S141" s="101"/>
    </row>
    <row r="142" spans="1:19" ht="102.75" customHeight="1">
      <c r="A142" s="27" t="s">
        <v>166</v>
      </c>
      <c r="B142" s="46" t="s">
        <v>575</v>
      </c>
      <c r="C142" s="19" t="s">
        <v>154</v>
      </c>
      <c r="D142" s="46" t="s">
        <v>703</v>
      </c>
      <c r="E142" s="55"/>
      <c r="F142" s="55" t="str">
        <f t="shared" si="61"/>
        <v/>
      </c>
      <c r="G142" s="56">
        <f t="shared" si="62"/>
        <v>0</v>
      </c>
      <c r="H142" s="56" t="str">
        <f>IF(F142="","",1)</f>
        <v/>
      </c>
      <c r="I142" s="55"/>
      <c r="J142" s="55"/>
      <c r="K142" s="21"/>
      <c r="L142" s="21"/>
      <c r="M142" s="21"/>
      <c r="N142" s="21" t="s">
        <v>360</v>
      </c>
      <c r="O142" s="21" t="s">
        <v>381</v>
      </c>
      <c r="P142" s="21" t="s">
        <v>20</v>
      </c>
      <c r="Q142" s="21"/>
      <c r="R142" s="10"/>
      <c r="S142" s="100"/>
    </row>
    <row r="143" spans="1:19" ht="50.1" customHeight="1">
      <c r="A143" s="67" t="s">
        <v>490</v>
      </c>
      <c r="B143" s="67"/>
      <c r="C143" s="67"/>
      <c r="D143" s="67"/>
      <c r="E143" s="67"/>
      <c r="F143" s="67"/>
      <c r="G143" s="67"/>
      <c r="H143" s="67"/>
      <c r="I143" s="67"/>
      <c r="J143" s="67"/>
      <c r="K143" s="36"/>
      <c r="L143" s="36"/>
      <c r="M143" s="36"/>
      <c r="N143" s="23"/>
      <c r="O143" s="23"/>
      <c r="P143" s="23"/>
      <c r="Q143" s="23"/>
      <c r="R143" s="36"/>
      <c r="S143" s="36"/>
    </row>
    <row r="144" spans="1:19" ht="50.1" customHeight="1">
      <c r="A144" s="66" t="s">
        <v>167</v>
      </c>
      <c r="B144" s="66"/>
      <c r="C144" s="66"/>
      <c r="D144" s="66"/>
      <c r="E144" s="66"/>
      <c r="F144" s="66"/>
      <c r="G144" s="66"/>
      <c r="H144" s="66"/>
      <c r="I144" s="66"/>
      <c r="J144" s="66"/>
      <c r="K144" s="36"/>
      <c r="L144" s="36"/>
      <c r="M144" s="36"/>
      <c r="N144" s="36"/>
      <c r="O144" s="36"/>
      <c r="P144" s="36"/>
      <c r="Q144" s="36"/>
      <c r="R144" s="36"/>
      <c r="S144" s="36"/>
    </row>
    <row r="145" spans="1:19" ht="88.5" customHeight="1">
      <c r="A145" s="27" t="s">
        <v>182</v>
      </c>
      <c r="B145" s="46" t="s">
        <v>177</v>
      </c>
      <c r="C145" s="19" t="s">
        <v>332</v>
      </c>
      <c r="D145" s="46" t="s">
        <v>704</v>
      </c>
      <c r="E145" s="55"/>
      <c r="F145" s="55" t="str">
        <f t="shared" ref="F145:F148" si="64">IF(E145="","",(IF(E145="non applicable","",IF(E145="2 - Notre système qualité répond partiellement à l'attendu","1",IF(E145="3 - Notre système qualité ne répond pas à l'attendu",0,2)))))</f>
        <v/>
      </c>
      <c r="G145" s="56">
        <f t="shared" ref="G145:G148" si="65">IF(F145="",0,F145)</f>
        <v>0</v>
      </c>
      <c r="H145" s="56" t="str">
        <f>IF(F145="","",1)</f>
        <v/>
      </c>
      <c r="I145" s="55"/>
      <c r="J145" s="55"/>
      <c r="K145" s="21"/>
      <c r="L145" s="21"/>
      <c r="M145" s="21"/>
      <c r="N145" s="21" t="s">
        <v>361</v>
      </c>
      <c r="O145" s="21" t="s">
        <v>342</v>
      </c>
      <c r="P145" s="21"/>
      <c r="Q145" s="21"/>
      <c r="R145" s="10"/>
      <c r="S145" s="10"/>
    </row>
    <row r="146" spans="1:19" ht="66.75" customHeight="1">
      <c r="A146" s="64" t="s">
        <v>183</v>
      </c>
      <c r="B146" s="65" t="s">
        <v>178</v>
      </c>
      <c r="C146" s="19" t="s">
        <v>489</v>
      </c>
      <c r="D146" s="65" t="s">
        <v>705</v>
      </c>
      <c r="E146" s="65"/>
      <c r="F146" s="65" t="str">
        <f t="shared" si="64"/>
        <v/>
      </c>
      <c r="G146" s="78">
        <f t="shared" si="65"/>
        <v>0</v>
      </c>
      <c r="H146" s="78" t="str">
        <f t="shared" ref="H146:H148" si="66">IF(F146="","",1)</f>
        <v/>
      </c>
      <c r="I146" s="65"/>
      <c r="J146" s="65"/>
      <c r="K146" s="83"/>
      <c r="L146" s="83"/>
      <c r="M146" s="83"/>
      <c r="N146" s="83" t="s">
        <v>361</v>
      </c>
      <c r="O146" s="83" t="s">
        <v>342</v>
      </c>
      <c r="P146" s="83"/>
      <c r="Q146" s="83"/>
      <c r="R146" s="13"/>
      <c r="S146" s="13"/>
    </row>
    <row r="147" spans="1:19" ht="66.75" customHeight="1">
      <c r="A147" s="64"/>
      <c r="B147" s="65"/>
      <c r="C147" s="19" t="s">
        <v>169</v>
      </c>
      <c r="D147" s="65"/>
      <c r="E147" s="65"/>
      <c r="F147" s="65" t="str">
        <f t="shared" si="64"/>
        <v/>
      </c>
      <c r="G147" s="79">
        <f t="shared" si="65"/>
        <v>0</v>
      </c>
      <c r="H147" s="79" t="str">
        <f t="shared" si="66"/>
        <v/>
      </c>
      <c r="I147" s="65"/>
      <c r="J147" s="65"/>
      <c r="K147" s="83"/>
      <c r="L147" s="83"/>
      <c r="M147" s="83"/>
      <c r="N147" s="83"/>
      <c r="O147" s="83"/>
      <c r="P147" s="83"/>
      <c r="Q147" s="83"/>
      <c r="R147" s="10"/>
      <c r="S147" s="10"/>
    </row>
    <row r="148" spans="1:19" ht="66.75" customHeight="1">
      <c r="A148" s="64"/>
      <c r="B148" s="65"/>
      <c r="C148" s="19" t="s">
        <v>168</v>
      </c>
      <c r="D148" s="65"/>
      <c r="E148" s="65"/>
      <c r="F148" s="65" t="str">
        <f t="shared" si="64"/>
        <v/>
      </c>
      <c r="G148" s="80">
        <f t="shared" si="65"/>
        <v>0</v>
      </c>
      <c r="H148" s="80" t="str">
        <f t="shared" si="66"/>
        <v/>
      </c>
      <c r="I148" s="65"/>
      <c r="J148" s="65"/>
      <c r="K148" s="83"/>
      <c r="L148" s="83"/>
      <c r="M148" s="83"/>
      <c r="N148" s="83"/>
      <c r="O148" s="83"/>
      <c r="P148" s="83"/>
      <c r="Q148" s="83"/>
      <c r="R148" s="10"/>
      <c r="S148" s="10"/>
    </row>
    <row r="149" spans="1:19" ht="50.1" customHeight="1">
      <c r="A149" s="66" t="s">
        <v>170</v>
      </c>
      <c r="B149" s="66"/>
      <c r="C149" s="66"/>
      <c r="D149" s="66"/>
      <c r="E149" s="66"/>
      <c r="F149" s="66"/>
      <c r="G149" s="66"/>
      <c r="H149" s="66"/>
      <c r="I149" s="66"/>
      <c r="J149" s="66"/>
      <c r="K149" s="36"/>
      <c r="L149" s="36"/>
      <c r="M149" s="36"/>
      <c r="N149" s="36"/>
      <c r="O149" s="36"/>
      <c r="P149" s="36"/>
      <c r="Q149" s="36"/>
      <c r="R149" s="36"/>
      <c r="S149" s="36"/>
    </row>
    <row r="150" spans="1:19" ht="132">
      <c r="A150" s="27" t="s">
        <v>184</v>
      </c>
      <c r="B150" s="19" t="s">
        <v>179</v>
      </c>
      <c r="C150" s="19" t="s">
        <v>171</v>
      </c>
      <c r="D150" s="19" t="s">
        <v>615</v>
      </c>
      <c r="E150" s="55"/>
      <c r="F150" s="55" t="str">
        <f t="shared" ref="F150:F156" si="67">IF(E150="","",(IF(E150="non applicable","",IF(E150="2 - Notre système qualité répond partiellement à l'attendu","1",IF(E150="3 - Notre système qualité ne répond pas à l'attendu",0,2)))))</f>
        <v/>
      </c>
      <c r="G150" s="56">
        <f t="shared" ref="G150:G156" si="68">IF(F150="",0,F150)</f>
        <v>0</v>
      </c>
      <c r="H150" s="56" t="str">
        <f>IF(F150="","",1)</f>
        <v/>
      </c>
      <c r="I150" s="55"/>
      <c r="J150" s="55"/>
      <c r="K150" s="21"/>
      <c r="L150" s="21"/>
      <c r="M150" s="21"/>
      <c r="N150" s="21" t="s">
        <v>362</v>
      </c>
      <c r="O150" s="21" t="s">
        <v>343</v>
      </c>
      <c r="P150" s="21" t="s">
        <v>40</v>
      </c>
      <c r="Q150" s="21">
        <v>4</v>
      </c>
      <c r="R150" s="10"/>
      <c r="S150" s="6" t="s">
        <v>753</v>
      </c>
    </row>
    <row r="151" spans="1:19" ht="161.25" customHeight="1">
      <c r="A151" s="27" t="s">
        <v>185</v>
      </c>
      <c r="B151" s="19" t="s">
        <v>180</v>
      </c>
      <c r="C151" s="19" t="s">
        <v>172</v>
      </c>
      <c r="D151" s="19" t="s">
        <v>616</v>
      </c>
      <c r="E151" s="55"/>
      <c r="F151" s="55" t="str">
        <f t="shared" si="67"/>
        <v/>
      </c>
      <c r="G151" s="56">
        <f t="shared" si="68"/>
        <v>0</v>
      </c>
      <c r="H151" s="56" t="str">
        <f>IF(F151="","",1)</f>
        <v/>
      </c>
      <c r="I151" s="55"/>
      <c r="J151" s="55"/>
      <c r="K151" s="21"/>
      <c r="L151" s="21"/>
      <c r="M151" s="21"/>
      <c r="N151" s="21" t="s">
        <v>362</v>
      </c>
      <c r="O151" s="21" t="s">
        <v>343</v>
      </c>
      <c r="P151" s="21"/>
      <c r="Q151" s="21"/>
      <c r="R151" s="10"/>
      <c r="S151" s="10"/>
    </row>
    <row r="152" spans="1:19" ht="75.75" customHeight="1">
      <c r="A152" s="91" t="s">
        <v>186</v>
      </c>
      <c r="B152" s="65" t="s">
        <v>187</v>
      </c>
      <c r="C152" s="19" t="s">
        <v>333</v>
      </c>
      <c r="D152" s="65" t="s">
        <v>630</v>
      </c>
      <c r="E152" s="65"/>
      <c r="F152" s="65" t="str">
        <f t="shared" si="67"/>
        <v/>
      </c>
      <c r="G152" s="78">
        <f t="shared" si="68"/>
        <v>0</v>
      </c>
      <c r="H152" s="78" t="str">
        <f t="shared" ref="H152:H155" si="69">IF(F152="","",1)</f>
        <v/>
      </c>
      <c r="I152" s="65"/>
      <c r="J152" s="65"/>
      <c r="K152" s="83"/>
      <c r="L152" s="83"/>
      <c r="M152" s="83"/>
      <c r="N152" s="83" t="s">
        <v>362</v>
      </c>
      <c r="O152" s="83" t="s">
        <v>343</v>
      </c>
      <c r="P152" s="83" t="s">
        <v>41</v>
      </c>
      <c r="Q152" s="83">
        <v>4</v>
      </c>
      <c r="R152" s="10"/>
      <c r="S152" s="10"/>
    </row>
    <row r="153" spans="1:19" ht="75.75" customHeight="1">
      <c r="A153" s="64"/>
      <c r="B153" s="65"/>
      <c r="C153" s="19" t="s">
        <v>174</v>
      </c>
      <c r="D153" s="65"/>
      <c r="E153" s="65"/>
      <c r="F153" s="65" t="str">
        <f t="shared" si="67"/>
        <v/>
      </c>
      <c r="G153" s="79">
        <f t="shared" si="68"/>
        <v>0</v>
      </c>
      <c r="H153" s="79" t="str">
        <f t="shared" si="69"/>
        <v/>
      </c>
      <c r="I153" s="65"/>
      <c r="J153" s="65"/>
      <c r="K153" s="83"/>
      <c r="L153" s="83"/>
      <c r="M153" s="83"/>
      <c r="N153" s="83"/>
      <c r="O153" s="83"/>
      <c r="P153" s="83"/>
      <c r="Q153" s="83"/>
      <c r="R153" s="10"/>
      <c r="S153" s="10"/>
    </row>
    <row r="154" spans="1:19" ht="75.75" customHeight="1">
      <c r="A154" s="64"/>
      <c r="B154" s="65"/>
      <c r="C154" s="19" t="s">
        <v>176</v>
      </c>
      <c r="D154" s="65"/>
      <c r="E154" s="65"/>
      <c r="F154" s="65" t="str">
        <f t="shared" si="67"/>
        <v/>
      </c>
      <c r="G154" s="79">
        <f t="shared" si="68"/>
        <v>0</v>
      </c>
      <c r="H154" s="79" t="str">
        <f t="shared" si="69"/>
        <v/>
      </c>
      <c r="I154" s="65"/>
      <c r="J154" s="65"/>
      <c r="K154" s="83"/>
      <c r="L154" s="83"/>
      <c r="M154" s="83"/>
      <c r="N154" s="83"/>
      <c r="O154" s="83"/>
      <c r="P154" s="83"/>
      <c r="Q154" s="83"/>
      <c r="R154" s="14"/>
      <c r="S154" s="14"/>
    </row>
    <row r="155" spans="1:19" ht="75.75" customHeight="1">
      <c r="A155" s="64"/>
      <c r="B155" s="65"/>
      <c r="C155" s="19" t="s">
        <v>173</v>
      </c>
      <c r="D155" s="65"/>
      <c r="E155" s="65"/>
      <c r="F155" s="65" t="str">
        <f t="shared" si="67"/>
        <v/>
      </c>
      <c r="G155" s="80">
        <f t="shared" si="68"/>
        <v>0</v>
      </c>
      <c r="H155" s="80" t="str">
        <f t="shared" si="69"/>
        <v/>
      </c>
      <c r="I155" s="65"/>
      <c r="J155" s="65"/>
      <c r="K155" s="83"/>
      <c r="L155" s="83"/>
      <c r="M155" s="83"/>
      <c r="N155" s="83"/>
      <c r="O155" s="83"/>
      <c r="P155" s="83"/>
      <c r="Q155" s="83"/>
      <c r="R155" s="13"/>
      <c r="S155" s="13"/>
    </row>
    <row r="156" spans="1:19" ht="123" customHeight="1">
      <c r="A156" s="27" t="s">
        <v>188</v>
      </c>
      <c r="B156" s="19" t="s">
        <v>181</v>
      </c>
      <c r="C156" s="19" t="s">
        <v>175</v>
      </c>
      <c r="D156" s="19" t="s">
        <v>617</v>
      </c>
      <c r="E156" s="55"/>
      <c r="F156" s="55" t="str">
        <f t="shared" si="67"/>
        <v/>
      </c>
      <c r="G156" s="56">
        <f t="shared" si="68"/>
        <v>0</v>
      </c>
      <c r="H156" s="56" t="str">
        <f>IF(F156="","",1)</f>
        <v/>
      </c>
      <c r="I156" s="55"/>
      <c r="J156" s="55"/>
      <c r="K156" s="21"/>
      <c r="L156" s="21"/>
      <c r="M156" s="21"/>
      <c r="N156" s="21" t="s">
        <v>363</v>
      </c>
      <c r="O156" s="21" t="s">
        <v>343</v>
      </c>
      <c r="P156" s="21" t="s">
        <v>41</v>
      </c>
      <c r="Q156" s="21">
        <v>4</v>
      </c>
      <c r="R156" s="10"/>
      <c r="S156" s="10"/>
    </row>
    <row r="157" spans="1:19" ht="50.1" customHeight="1">
      <c r="A157" s="67" t="s">
        <v>491</v>
      </c>
      <c r="B157" s="67"/>
      <c r="C157" s="67"/>
      <c r="D157" s="67"/>
      <c r="E157" s="67"/>
      <c r="F157" s="67"/>
      <c r="G157" s="67"/>
      <c r="H157" s="67"/>
      <c r="I157" s="67"/>
      <c r="J157" s="67"/>
      <c r="K157" s="36"/>
      <c r="L157" s="36"/>
      <c r="M157" s="36"/>
      <c r="N157" s="21"/>
      <c r="O157" s="21"/>
      <c r="P157" s="21"/>
      <c r="Q157" s="21"/>
      <c r="R157" s="36"/>
      <c r="S157" s="36"/>
    </row>
    <row r="158" spans="1:19" ht="50.1" customHeight="1">
      <c r="A158" s="66" t="s">
        <v>430</v>
      </c>
      <c r="B158" s="66"/>
      <c r="C158" s="66"/>
      <c r="D158" s="66"/>
      <c r="E158" s="66"/>
      <c r="F158" s="66"/>
      <c r="G158" s="66"/>
      <c r="H158" s="66"/>
      <c r="I158" s="66"/>
      <c r="J158" s="66"/>
      <c r="K158" s="36"/>
      <c r="L158" s="36"/>
      <c r="M158" s="36"/>
      <c r="N158" s="36"/>
      <c r="O158" s="36"/>
      <c r="P158" s="36"/>
      <c r="Q158" s="36"/>
      <c r="R158" s="36"/>
      <c r="S158" s="36"/>
    </row>
    <row r="159" spans="1:19" ht="207.75" customHeight="1">
      <c r="A159" s="29" t="s">
        <v>525</v>
      </c>
      <c r="B159" s="26" t="s">
        <v>431</v>
      </c>
      <c r="C159" s="19" t="s">
        <v>432</v>
      </c>
      <c r="D159" s="19" t="s">
        <v>631</v>
      </c>
      <c r="E159" s="55"/>
      <c r="F159" s="55" t="str">
        <f t="shared" ref="F159" si="70">IF(E159="","",(IF(E159="non applicable","",IF(E159="2 - Notre système qualité répond partiellement à l'attendu","1",IF(E159="3 - Notre système qualité ne répond pas à l'attendu",0,2)))))</f>
        <v/>
      </c>
      <c r="G159" s="56">
        <f t="shared" ref="G159" si="71">IF(F159="",0,F159)</f>
        <v>0</v>
      </c>
      <c r="H159" s="56" t="str">
        <f>IF(F159="","",1)</f>
        <v/>
      </c>
      <c r="I159" s="55"/>
      <c r="J159" s="55"/>
      <c r="K159" s="21"/>
      <c r="L159" s="21"/>
      <c r="M159" s="21"/>
      <c r="N159" s="21" t="s">
        <v>364</v>
      </c>
      <c r="O159" s="21" t="s">
        <v>364</v>
      </c>
      <c r="P159" s="21"/>
      <c r="Q159" s="21"/>
      <c r="R159" s="10"/>
      <c r="S159" s="10"/>
    </row>
    <row r="160" spans="1:19" ht="50.1" customHeight="1">
      <c r="A160" s="66" t="s">
        <v>189</v>
      </c>
      <c r="B160" s="66"/>
      <c r="C160" s="66"/>
      <c r="D160" s="66"/>
      <c r="E160" s="66"/>
      <c r="F160" s="66"/>
      <c r="G160" s="66"/>
      <c r="H160" s="66"/>
      <c r="I160" s="66"/>
      <c r="J160" s="66"/>
      <c r="K160" s="36"/>
      <c r="L160" s="36"/>
      <c r="M160" s="36"/>
      <c r="N160" s="36"/>
      <c r="O160" s="36"/>
      <c r="P160" s="36"/>
      <c r="Q160" s="36"/>
      <c r="R160" s="36"/>
      <c r="S160" s="36"/>
    </row>
    <row r="161" spans="1:19" ht="99">
      <c r="A161" s="27" t="s">
        <v>212</v>
      </c>
      <c r="B161" s="19" t="s">
        <v>389</v>
      </c>
      <c r="C161" s="19" t="s">
        <v>190</v>
      </c>
      <c r="D161" s="19" t="s">
        <v>618</v>
      </c>
      <c r="E161" s="55"/>
      <c r="F161" s="55" t="str">
        <f t="shared" ref="F161:F164" si="72">IF(E161="","",(IF(E161="non applicable","",IF(E161="2 - Notre système qualité répond partiellement à l'attendu","1",IF(E161="3 - Notre système qualité ne répond pas à l'attendu",0,2)))))</f>
        <v/>
      </c>
      <c r="G161" s="56">
        <f t="shared" ref="G161:G164" si="73">IF(F161="",0,F161)</f>
        <v>0</v>
      </c>
      <c r="H161" s="56" t="str">
        <f>IF(F161="","",1)</f>
        <v/>
      </c>
      <c r="I161" s="55"/>
      <c r="J161" s="55"/>
      <c r="K161" s="21"/>
      <c r="L161" s="21"/>
      <c r="M161" s="21"/>
      <c r="N161" s="21" t="s">
        <v>365</v>
      </c>
      <c r="O161" s="21" t="s">
        <v>367</v>
      </c>
      <c r="P161" s="21"/>
      <c r="Q161" s="21"/>
      <c r="R161" s="10"/>
      <c r="S161" s="10"/>
    </row>
    <row r="162" spans="1:19" ht="63" customHeight="1">
      <c r="A162" s="64" t="s">
        <v>213</v>
      </c>
      <c r="B162" s="65" t="s">
        <v>214</v>
      </c>
      <c r="C162" s="19" t="s">
        <v>191</v>
      </c>
      <c r="D162" s="65" t="s">
        <v>619</v>
      </c>
      <c r="E162" s="65"/>
      <c r="F162" s="65" t="str">
        <f t="shared" si="72"/>
        <v/>
      </c>
      <c r="G162" s="78">
        <f t="shared" si="73"/>
        <v>0</v>
      </c>
      <c r="H162" s="78" t="str">
        <f t="shared" ref="H162:H164" si="74">IF(F162="","",1)</f>
        <v/>
      </c>
      <c r="I162" s="65"/>
      <c r="J162" s="65"/>
      <c r="K162" s="83"/>
      <c r="L162" s="83"/>
      <c r="M162" s="83"/>
      <c r="N162" s="83" t="s">
        <v>365</v>
      </c>
      <c r="O162" s="83" t="s">
        <v>367</v>
      </c>
      <c r="P162" s="83" t="s">
        <v>41</v>
      </c>
      <c r="Q162" s="83">
        <v>4</v>
      </c>
      <c r="R162" s="10"/>
      <c r="S162" s="10"/>
    </row>
    <row r="163" spans="1:19" ht="63" customHeight="1">
      <c r="A163" s="64"/>
      <c r="B163" s="65"/>
      <c r="C163" s="19" t="s">
        <v>576</v>
      </c>
      <c r="D163" s="65"/>
      <c r="E163" s="65"/>
      <c r="F163" s="65" t="str">
        <f t="shared" si="72"/>
        <v/>
      </c>
      <c r="G163" s="79">
        <f t="shared" si="73"/>
        <v>0</v>
      </c>
      <c r="H163" s="79" t="str">
        <f t="shared" si="74"/>
        <v/>
      </c>
      <c r="I163" s="65"/>
      <c r="J163" s="65"/>
      <c r="K163" s="83"/>
      <c r="L163" s="83"/>
      <c r="M163" s="83"/>
      <c r="N163" s="83"/>
      <c r="O163" s="83"/>
      <c r="P163" s="83"/>
      <c r="Q163" s="83"/>
      <c r="R163" s="13"/>
      <c r="S163" s="13"/>
    </row>
    <row r="164" spans="1:19" ht="63" customHeight="1">
      <c r="A164" s="64"/>
      <c r="B164" s="65"/>
      <c r="C164" s="19" t="s">
        <v>192</v>
      </c>
      <c r="D164" s="65"/>
      <c r="E164" s="65"/>
      <c r="F164" s="65" t="str">
        <f t="shared" si="72"/>
        <v/>
      </c>
      <c r="G164" s="80">
        <f t="shared" si="73"/>
        <v>0</v>
      </c>
      <c r="H164" s="80" t="str">
        <f t="shared" si="74"/>
        <v/>
      </c>
      <c r="I164" s="65"/>
      <c r="J164" s="65"/>
      <c r="K164" s="83"/>
      <c r="L164" s="83"/>
      <c r="M164" s="83"/>
      <c r="N164" s="83"/>
      <c r="O164" s="83"/>
      <c r="P164" s="83"/>
      <c r="Q164" s="83"/>
      <c r="R164" s="10"/>
      <c r="S164" s="10"/>
    </row>
    <row r="165" spans="1:19" ht="50.1" customHeight="1">
      <c r="A165" s="66" t="s">
        <v>193</v>
      </c>
      <c r="B165" s="66"/>
      <c r="C165" s="66"/>
      <c r="D165" s="66"/>
      <c r="E165" s="66"/>
      <c r="F165" s="66"/>
      <c r="G165" s="66"/>
      <c r="H165" s="66"/>
      <c r="I165" s="66"/>
      <c r="J165" s="66"/>
      <c r="K165" s="36"/>
      <c r="L165" s="36"/>
      <c r="M165" s="36"/>
      <c r="N165" s="36"/>
      <c r="O165" s="36"/>
      <c r="P165" s="36"/>
      <c r="Q165" s="36"/>
      <c r="R165" s="36"/>
      <c r="S165" s="36"/>
    </row>
    <row r="166" spans="1:19" ht="66">
      <c r="A166" s="27" t="s">
        <v>216</v>
      </c>
      <c r="B166" s="19" t="s">
        <v>420</v>
      </c>
      <c r="C166" s="19" t="s">
        <v>421</v>
      </c>
      <c r="D166" s="19" t="s">
        <v>620</v>
      </c>
      <c r="E166" s="55"/>
      <c r="F166" s="55" t="str">
        <f t="shared" ref="F166:F169" si="75">IF(E166="","",(IF(E166="non applicable","",IF(E166="2 - Notre système qualité répond partiellement à l'attendu","1",IF(E166="3 - Notre système qualité ne répond pas à l'attendu",0,2)))))</f>
        <v/>
      </c>
      <c r="G166" s="56">
        <f t="shared" ref="G166:G169" si="76">IF(F166="",0,F166)</f>
        <v>0</v>
      </c>
      <c r="H166" s="56" t="str">
        <f>IF(F166="","",1)</f>
        <v/>
      </c>
      <c r="I166" s="55"/>
      <c r="J166" s="55"/>
      <c r="K166" s="21"/>
      <c r="L166" s="21"/>
      <c r="M166" s="21"/>
      <c r="N166" s="21"/>
      <c r="O166" s="21"/>
      <c r="P166" s="21" t="s">
        <v>422</v>
      </c>
      <c r="Q166" s="21"/>
      <c r="R166" s="10"/>
      <c r="S166" s="10"/>
    </row>
    <row r="167" spans="1:19" ht="99">
      <c r="A167" s="27" t="s">
        <v>217</v>
      </c>
      <c r="B167" s="19" t="s">
        <v>447</v>
      </c>
      <c r="C167" s="19" t="s">
        <v>577</v>
      </c>
      <c r="D167" s="19" t="s">
        <v>621</v>
      </c>
      <c r="E167" s="55"/>
      <c r="F167" s="55" t="str">
        <f t="shared" si="75"/>
        <v/>
      </c>
      <c r="G167" s="56">
        <f t="shared" si="76"/>
        <v>0</v>
      </c>
      <c r="H167" s="56" t="str">
        <f>IF(F167="","",1)</f>
        <v/>
      </c>
      <c r="I167" s="55"/>
      <c r="J167" s="55"/>
      <c r="K167" s="21" t="s">
        <v>401</v>
      </c>
      <c r="L167" s="21"/>
      <c r="M167" s="21"/>
      <c r="N167" s="21"/>
      <c r="O167" s="21"/>
      <c r="P167" s="21"/>
      <c r="Q167" s="21"/>
      <c r="R167" s="10"/>
      <c r="S167" s="10"/>
    </row>
    <row r="168" spans="1:19" ht="137.25" customHeight="1">
      <c r="A168" s="64" t="s">
        <v>218</v>
      </c>
      <c r="B168" s="65" t="s">
        <v>440</v>
      </c>
      <c r="C168" s="19" t="s">
        <v>433</v>
      </c>
      <c r="D168" s="65" t="s">
        <v>622</v>
      </c>
      <c r="E168" s="65"/>
      <c r="F168" s="65" t="str">
        <f t="shared" si="75"/>
        <v/>
      </c>
      <c r="G168" s="78">
        <f t="shared" si="76"/>
        <v>0</v>
      </c>
      <c r="H168" s="78" t="str">
        <f t="shared" ref="H168:H169" si="77">IF(F168="","",1)</f>
        <v/>
      </c>
      <c r="I168" s="65"/>
      <c r="J168" s="65"/>
      <c r="K168" s="83"/>
      <c r="L168" s="83"/>
      <c r="M168" s="83"/>
      <c r="N168" s="83"/>
      <c r="O168" s="83"/>
      <c r="P168" s="83"/>
      <c r="Q168" s="83"/>
      <c r="R168" s="13"/>
      <c r="S168" s="13"/>
    </row>
    <row r="169" spans="1:19" ht="137.25" customHeight="1">
      <c r="A169" s="64"/>
      <c r="B169" s="65"/>
      <c r="C169" s="19" t="s">
        <v>194</v>
      </c>
      <c r="D169" s="65"/>
      <c r="E169" s="65"/>
      <c r="F169" s="65" t="str">
        <f t="shared" si="75"/>
        <v/>
      </c>
      <c r="G169" s="80">
        <f t="shared" si="76"/>
        <v>0</v>
      </c>
      <c r="H169" s="80" t="str">
        <f t="shared" si="77"/>
        <v/>
      </c>
      <c r="I169" s="65"/>
      <c r="J169" s="65"/>
      <c r="K169" s="83"/>
      <c r="L169" s="83"/>
      <c r="M169" s="83"/>
      <c r="N169" s="83"/>
      <c r="O169" s="83"/>
      <c r="P169" s="83"/>
      <c r="Q169" s="83"/>
      <c r="R169" s="10"/>
      <c r="S169" s="10"/>
    </row>
    <row r="170" spans="1:19" ht="50.1" customHeight="1">
      <c r="A170" s="66" t="s">
        <v>195</v>
      </c>
      <c r="B170" s="66"/>
      <c r="C170" s="66"/>
      <c r="D170" s="66"/>
      <c r="E170" s="66"/>
      <c r="F170" s="66"/>
      <c r="G170" s="66"/>
      <c r="H170" s="66"/>
      <c r="I170" s="66"/>
      <c r="J170" s="66"/>
      <c r="K170" s="36"/>
      <c r="L170" s="36"/>
      <c r="M170" s="36"/>
      <c r="N170" s="36"/>
      <c r="O170" s="36"/>
      <c r="P170" s="36"/>
      <c r="Q170" s="36"/>
      <c r="R170" s="36"/>
      <c r="S170" s="36"/>
    </row>
    <row r="171" spans="1:19" ht="163.5" customHeight="1">
      <c r="A171" s="64" t="s">
        <v>215</v>
      </c>
      <c r="B171" s="65" t="s">
        <v>578</v>
      </c>
      <c r="C171" s="19" t="s">
        <v>334</v>
      </c>
      <c r="D171" s="65" t="s">
        <v>623</v>
      </c>
      <c r="E171" s="65"/>
      <c r="F171" s="65" t="str">
        <f t="shared" ref="F171:F173" si="78">IF(E171="","",(IF(E171="non applicable","",IF(E171="2 - Notre système qualité répond partiellement à l'attendu","1",IF(E171="3 - Notre système qualité ne répond pas à l'attendu",0,2)))))</f>
        <v/>
      </c>
      <c r="G171" s="78">
        <f t="shared" ref="G171:G173" si="79">IF(F171="",0,F171)</f>
        <v>0</v>
      </c>
      <c r="H171" s="78" t="str">
        <f t="shared" ref="H171:H173" si="80">IF(F171="","",1)</f>
        <v/>
      </c>
      <c r="I171" s="65"/>
      <c r="J171" s="65"/>
      <c r="K171" s="83"/>
      <c r="L171" s="83"/>
      <c r="M171" s="83"/>
      <c r="N171" s="83" t="s">
        <v>366</v>
      </c>
      <c r="O171" s="83" t="s">
        <v>365</v>
      </c>
      <c r="P171" s="83"/>
      <c r="Q171" s="83"/>
      <c r="R171" s="10"/>
      <c r="S171" s="58" t="s">
        <v>754</v>
      </c>
    </row>
    <row r="172" spans="1:19" ht="163.5" customHeight="1">
      <c r="A172" s="64"/>
      <c r="B172" s="65"/>
      <c r="C172" s="19" t="s">
        <v>196</v>
      </c>
      <c r="D172" s="65"/>
      <c r="E172" s="65"/>
      <c r="F172" s="65" t="str">
        <f t="shared" si="78"/>
        <v/>
      </c>
      <c r="G172" s="79">
        <f t="shared" si="79"/>
        <v>0</v>
      </c>
      <c r="H172" s="79" t="str">
        <f t="shared" si="80"/>
        <v/>
      </c>
      <c r="I172" s="65"/>
      <c r="J172" s="65"/>
      <c r="K172" s="83"/>
      <c r="L172" s="83"/>
      <c r="M172" s="83"/>
      <c r="N172" s="83"/>
      <c r="O172" s="83"/>
      <c r="P172" s="83"/>
      <c r="Q172" s="83"/>
      <c r="R172" s="13"/>
      <c r="S172" s="13"/>
    </row>
    <row r="173" spans="1:19" ht="163.5" customHeight="1">
      <c r="A173" s="64"/>
      <c r="B173" s="65"/>
      <c r="C173" s="19" t="s">
        <v>197</v>
      </c>
      <c r="D173" s="65"/>
      <c r="E173" s="65"/>
      <c r="F173" s="65" t="str">
        <f t="shared" si="78"/>
        <v/>
      </c>
      <c r="G173" s="80">
        <f t="shared" si="79"/>
        <v>0</v>
      </c>
      <c r="H173" s="80" t="str">
        <f t="shared" si="80"/>
        <v/>
      </c>
      <c r="I173" s="65"/>
      <c r="J173" s="65"/>
      <c r="K173" s="83"/>
      <c r="L173" s="83"/>
      <c r="M173" s="83"/>
      <c r="N173" s="83"/>
      <c r="O173" s="83"/>
      <c r="P173" s="83"/>
      <c r="Q173" s="83"/>
      <c r="R173" s="10"/>
      <c r="S173" s="10"/>
    </row>
    <row r="174" spans="1:19" ht="50.1" customHeight="1">
      <c r="A174" s="66" t="s">
        <v>198</v>
      </c>
      <c r="B174" s="66"/>
      <c r="C174" s="66"/>
      <c r="D174" s="66"/>
      <c r="E174" s="66"/>
      <c r="F174" s="66"/>
      <c r="G174" s="66"/>
      <c r="H174" s="66"/>
      <c r="I174" s="66"/>
      <c r="J174" s="66"/>
      <c r="K174" s="36"/>
      <c r="L174" s="36"/>
      <c r="M174" s="36"/>
      <c r="N174" s="36"/>
      <c r="O174" s="36"/>
      <c r="P174" s="36"/>
      <c r="Q174" s="36"/>
      <c r="R174" s="36"/>
      <c r="S174" s="36"/>
    </row>
    <row r="175" spans="1:19" ht="132">
      <c r="A175" s="27" t="s">
        <v>221</v>
      </c>
      <c r="B175" s="46" t="s">
        <v>220</v>
      </c>
      <c r="C175" s="19" t="s">
        <v>199</v>
      </c>
      <c r="D175" s="46" t="s">
        <v>706</v>
      </c>
      <c r="E175" s="55"/>
      <c r="F175" s="55" t="str">
        <f t="shared" ref="F175:F177" si="81">IF(E175="","",(IF(E175="non applicable","",IF(E175="2 - Notre système qualité répond partiellement à l'attendu","1",IF(E175="3 - Notre système qualité ne répond pas à l'attendu",0,2)))))</f>
        <v/>
      </c>
      <c r="G175" s="56">
        <f t="shared" ref="G175:G177" si="82">IF(F175="",0,F175)</f>
        <v>0</v>
      </c>
      <c r="H175" s="56" t="str">
        <f>IF(F175="","",1)</f>
        <v/>
      </c>
      <c r="I175" s="55"/>
      <c r="J175" s="55"/>
      <c r="K175" s="21"/>
      <c r="L175" s="21"/>
      <c r="M175" s="21"/>
      <c r="N175" s="21"/>
      <c r="O175" s="21"/>
      <c r="P175" s="21" t="s">
        <v>46</v>
      </c>
      <c r="Q175" s="21"/>
      <c r="R175" s="10"/>
      <c r="S175" s="10"/>
    </row>
    <row r="176" spans="1:19" ht="60" customHeight="1">
      <c r="A176" s="64" t="s">
        <v>222</v>
      </c>
      <c r="B176" s="65" t="s">
        <v>219</v>
      </c>
      <c r="C176" s="19" t="s">
        <v>200</v>
      </c>
      <c r="D176" s="65" t="s">
        <v>707</v>
      </c>
      <c r="E176" s="65"/>
      <c r="F176" s="65" t="str">
        <f t="shared" si="81"/>
        <v/>
      </c>
      <c r="G176" s="78">
        <f t="shared" si="82"/>
        <v>0</v>
      </c>
      <c r="H176" s="78" t="str">
        <f t="shared" ref="H176:H177" si="83">IF(F176="","",1)</f>
        <v/>
      </c>
      <c r="I176" s="65"/>
      <c r="J176" s="65"/>
      <c r="K176" s="83"/>
      <c r="L176" s="96"/>
      <c r="M176" s="83"/>
      <c r="N176" s="83"/>
      <c r="O176" s="83"/>
      <c r="P176" s="83"/>
      <c r="Q176" s="83"/>
      <c r="R176" s="13"/>
      <c r="S176" s="13"/>
    </row>
    <row r="177" spans="1:19" ht="60" customHeight="1">
      <c r="A177" s="64"/>
      <c r="B177" s="65"/>
      <c r="C177" s="19" t="s">
        <v>201</v>
      </c>
      <c r="D177" s="65"/>
      <c r="E177" s="65"/>
      <c r="F177" s="65" t="str">
        <f t="shared" si="81"/>
        <v/>
      </c>
      <c r="G177" s="80">
        <f t="shared" si="82"/>
        <v>0</v>
      </c>
      <c r="H177" s="80" t="str">
        <f t="shared" si="83"/>
        <v/>
      </c>
      <c r="I177" s="65"/>
      <c r="J177" s="65"/>
      <c r="K177" s="83"/>
      <c r="L177" s="83"/>
      <c r="M177" s="83"/>
      <c r="N177" s="83"/>
      <c r="O177" s="83"/>
      <c r="P177" s="83"/>
      <c r="Q177" s="83"/>
      <c r="R177" s="10"/>
      <c r="S177" s="10"/>
    </row>
    <row r="178" spans="1:19" ht="50.1" customHeight="1">
      <c r="A178" s="87" t="s">
        <v>202</v>
      </c>
      <c r="B178" s="87"/>
      <c r="C178" s="87"/>
      <c r="D178" s="87"/>
      <c r="E178" s="87"/>
      <c r="F178" s="87"/>
      <c r="G178" s="87"/>
      <c r="H178" s="87"/>
      <c r="I178" s="87"/>
      <c r="J178" s="87"/>
      <c r="K178" s="36"/>
      <c r="L178" s="36"/>
      <c r="M178" s="36"/>
      <c r="N178" s="36"/>
      <c r="O178" s="36"/>
      <c r="P178" s="36"/>
      <c r="Q178" s="36"/>
      <c r="R178" s="36"/>
      <c r="S178" s="36"/>
    </row>
    <row r="179" spans="1:19" ht="246" customHeight="1">
      <c r="A179" s="27" t="s">
        <v>223</v>
      </c>
      <c r="B179" s="19" t="s">
        <v>579</v>
      </c>
      <c r="C179" s="19" t="s">
        <v>423</v>
      </c>
      <c r="D179" s="19" t="s">
        <v>624</v>
      </c>
      <c r="E179" s="55"/>
      <c r="F179" s="55" t="str">
        <f t="shared" ref="F179:F183" si="84">IF(E179="","",(IF(E179="non applicable","",IF(E179="2 - Notre système qualité répond partiellement à l'attendu","1",IF(E179="3 - Notre système qualité ne répond pas à l'attendu",0,2)))))</f>
        <v/>
      </c>
      <c r="G179" s="56">
        <f t="shared" ref="G179:G183" si="85">IF(F179="",0,F179)</f>
        <v>0</v>
      </c>
      <c r="H179" s="56" t="str">
        <f>IF(F179="","",1)</f>
        <v/>
      </c>
      <c r="I179" s="55"/>
      <c r="J179" s="55"/>
      <c r="K179" s="21"/>
      <c r="L179" s="21"/>
      <c r="M179" s="21"/>
      <c r="N179" s="21" t="s">
        <v>367</v>
      </c>
      <c r="O179" s="21" t="s">
        <v>366</v>
      </c>
      <c r="P179" s="21"/>
      <c r="Q179" s="21"/>
      <c r="R179" s="10"/>
      <c r="S179" s="58" t="s">
        <v>755</v>
      </c>
    </row>
    <row r="180" spans="1:19" ht="31.5" customHeight="1">
      <c r="A180" s="64" t="s">
        <v>224</v>
      </c>
      <c r="B180" s="65" t="s">
        <v>492</v>
      </c>
      <c r="C180" s="19" t="s">
        <v>203</v>
      </c>
      <c r="D180" s="65" t="s">
        <v>625</v>
      </c>
      <c r="E180" s="65"/>
      <c r="F180" s="65" t="str">
        <f t="shared" si="84"/>
        <v/>
      </c>
      <c r="G180" s="78">
        <f t="shared" si="85"/>
        <v>0</v>
      </c>
      <c r="H180" s="78" t="str">
        <f t="shared" ref="H180:H183" si="86">IF(F180="","",1)</f>
        <v/>
      </c>
      <c r="I180" s="65"/>
      <c r="J180" s="65"/>
      <c r="K180" s="83"/>
      <c r="L180" s="83"/>
      <c r="M180" s="83"/>
      <c r="N180" s="83" t="s">
        <v>367</v>
      </c>
      <c r="O180" s="83" t="s">
        <v>366</v>
      </c>
      <c r="P180" s="83"/>
      <c r="Q180" s="83"/>
      <c r="R180" s="10"/>
      <c r="S180" s="10"/>
    </row>
    <row r="181" spans="1:19" ht="31.5" customHeight="1">
      <c r="A181" s="64"/>
      <c r="B181" s="65"/>
      <c r="C181" s="19" t="s">
        <v>204</v>
      </c>
      <c r="D181" s="65"/>
      <c r="E181" s="65"/>
      <c r="F181" s="65" t="str">
        <f t="shared" si="84"/>
        <v/>
      </c>
      <c r="G181" s="79">
        <f t="shared" si="85"/>
        <v>0</v>
      </c>
      <c r="H181" s="79" t="str">
        <f t="shared" si="86"/>
        <v/>
      </c>
      <c r="I181" s="65"/>
      <c r="J181" s="65"/>
      <c r="K181" s="83"/>
      <c r="L181" s="83"/>
      <c r="M181" s="83"/>
      <c r="N181" s="83"/>
      <c r="O181" s="83"/>
      <c r="P181" s="83"/>
      <c r="Q181" s="83"/>
      <c r="R181" s="10"/>
      <c r="S181" s="10"/>
    </row>
    <row r="182" spans="1:19" ht="31.5" customHeight="1">
      <c r="A182" s="64"/>
      <c r="B182" s="65"/>
      <c r="C182" s="19" t="s">
        <v>205</v>
      </c>
      <c r="D182" s="65"/>
      <c r="E182" s="65"/>
      <c r="F182" s="65" t="str">
        <f t="shared" si="84"/>
        <v/>
      </c>
      <c r="G182" s="79">
        <f t="shared" si="85"/>
        <v>0</v>
      </c>
      <c r="H182" s="79" t="str">
        <f t="shared" si="86"/>
        <v/>
      </c>
      <c r="I182" s="65"/>
      <c r="J182" s="65"/>
      <c r="K182" s="83"/>
      <c r="L182" s="83"/>
      <c r="M182" s="83"/>
      <c r="N182" s="83"/>
      <c r="O182" s="83"/>
      <c r="P182" s="83"/>
      <c r="Q182" s="83"/>
      <c r="R182" s="13"/>
      <c r="S182" s="13"/>
    </row>
    <row r="183" spans="1:19" ht="31.5" customHeight="1">
      <c r="A183" s="64"/>
      <c r="B183" s="65"/>
      <c r="C183" s="19" t="s">
        <v>206</v>
      </c>
      <c r="D183" s="65"/>
      <c r="E183" s="65"/>
      <c r="F183" s="65" t="str">
        <f t="shared" si="84"/>
        <v/>
      </c>
      <c r="G183" s="80">
        <f t="shared" si="85"/>
        <v>0</v>
      </c>
      <c r="H183" s="80" t="str">
        <f t="shared" si="86"/>
        <v/>
      </c>
      <c r="I183" s="65"/>
      <c r="J183" s="65"/>
      <c r="K183" s="83"/>
      <c r="L183" s="83"/>
      <c r="M183" s="83"/>
      <c r="N183" s="83"/>
      <c r="O183" s="83"/>
      <c r="P183" s="83"/>
      <c r="Q183" s="83"/>
      <c r="R183" s="10"/>
      <c r="S183" s="10"/>
    </row>
    <row r="184" spans="1:19" ht="50.1" customHeight="1">
      <c r="A184" s="66" t="s">
        <v>207</v>
      </c>
      <c r="B184" s="66"/>
      <c r="C184" s="66"/>
      <c r="D184" s="66"/>
      <c r="E184" s="66"/>
      <c r="F184" s="66"/>
      <c r="G184" s="66"/>
      <c r="H184" s="66"/>
      <c r="I184" s="66"/>
      <c r="J184" s="66"/>
      <c r="K184" s="36"/>
      <c r="L184" s="36"/>
      <c r="M184" s="36"/>
      <c r="N184" s="36"/>
      <c r="O184" s="36"/>
      <c r="P184" s="36"/>
      <c r="Q184" s="36"/>
      <c r="R184" s="36"/>
      <c r="S184" s="36"/>
    </row>
    <row r="185" spans="1:19" ht="52.5" customHeight="1">
      <c r="A185" s="64" t="s">
        <v>227</v>
      </c>
      <c r="B185" s="65" t="s">
        <v>225</v>
      </c>
      <c r="C185" s="19" t="s">
        <v>208</v>
      </c>
      <c r="D185" s="65" t="s">
        <v>628</v>
      </c>
      <c r="E185" s="65"/>
      <c r="F185" s="65" t="str">
        <f t="shared" ref="F185:F189" si="87">IF(E185="","",(IF(E185="non applicable","",IF(E185="2 - Notre système qualité répond partiellement à l'attendu","1",IF(E185="3 - Notre système qualité ne répond pas à l'attendu",0,2)))))</f>
        <v/>
      </c>
      <c r="G185" s="78">
        <f t="shared" ref="G185:G189" si="88">IF(F185="",0,F185)</f>
        <v>0</v>
      </c>
      <c r="H185" s="78" t="str">
        <f t="shared" ref="H185:H188" si="89">IF(F185="","",1)</f>
        <v/>
      </c>
      <c r="I185" s="65"/>
      <c r="J185" s="65"/>
      <c r="K185" s="83"/>
      <c r="L185" s="83"/>
      <c r="M185" s="83"/>
      <c r="N185" s="21" t="s">
        <v>368</v>
      </c>
      <c r="O185" s="21" t="s">
        <v>382</v>
      </c>
      <c r="P185" s="21" t="s">
        <v>26</v>
      </c>
      <c r="Q185" s="21"/>
      <c r="R185" s="10"/>
      <c r="S185" s="10"/>
    </row>
    <row r="186" spans="1:19" ht="52.5" customHeight="1">
      <c r="A186" s="64"/>
      <c r="B186" s="65"/>
      <c r="C186" s="19" t="s">
        <v>211</v>
      </c>
      <c r="D186" s="65"/>
      <c r="E186" s="65"/>
      <c r="F186" s="65" t="str">
        <f t="shared" si="87"/>
        <v/>
      </c>
      <c r="G186" s="80">
        <f t="shared" si="88"/>
        <v>0</v>
      </c>
      <c r="H186" s="80" t="str">
        <f t="shared" si="89"/>
        <v/>
      </c>
      <c r="I186" s="65"/>
      <c r="J186" s="65"/>
      <c r="K186" s="83"/>
      <c r="L186" s="83"/>
      <c r="M186" s="83"/>
      <c r="N186" s="21"/>
      <c r="O186" s="21"/>
      <c r="P186" s="21"/>
      <c r="Q186" s="21"/>
      <c r="R186" s="10"/>
      <c r="S186" s="10"/>
    </row>
    <row r="187" spans="1:19" ht="45" customHeight="1">
      <c r="A187" s="64" t="s">
        <v>228</v>
      </c>
      <c r="B187" s="65" t="s">
        <v>226</v>
      </c>
      <c r="C187" s="19" t="s">
        <v>209</v>
      </c>
      <c r="D187" s="65" t="s">
        <v>626</v>
      </c>
      <c r="E187" s="65" t="s">
        <v>730</v>
      </c>
      <c r="F187" s="65" t="str">
        <f t="shared" si="87"/>
        <v/>
      </c>
      <c r="G187" s="78">
        <f t="shared" si="88"/>
        <v>0</v>
      </c>
      <c r="H187" s="78" t="str">
        <f t="shared" si="89"/>
        <v/>
      </c>
      <c r="I187" s="65"/>
      <c r="J187" s="65"/>
      <c r="K187" s="83"/>
      <c r="L187" s="83"/>
      <c r="M187" s="83"/>
      <c r="N187" s="83" t="s">
        <v>368</v>
      </c>
      <c r="O187" s="83" t="s">
        <v>382</v>
      </c>
      <c r="P187" s="83" t="s">
        <v>26</v>
      </c>
      <c r="Q187" s="83"/>
      <c r="R187" s="10"/>
      <c r="S187" s="10"/>
    </row>
    <row r="188" spans="1:19" ht="45" customHeight="1">
      <c r="A188" s="64"/>
      <c r="B188" s="65"/>
      <c r="C188" s="19" t="s">
        <v>210</v>
      </c>
      <c r="D188" s="65"/>
      <c r="E188" s="65"/>
      <c r="F188" s="65" t="str">
        <f t="shared" si="87"/>
        <v/>
      </c>
      <c r="G188" s="80">
        <f t="shared" si="88"/>
        <v>0</v>
      </c>
      <c r="H188" s="80" t="str">
        <f t="shared" si="89"/>
        <v/>
      </c>
      <c r="I188" s="65"/>
      <c r="J188" s="65"/>
      <c r="K188" s="83"/>
      <c r="L188" s="83"/>
      <c r="M188" s="83"/>
      <c r="N188" s="83"/>
      <c r="O188" s="83"/>
      <c r="P188" s="83"/>
      <c r="Q188" s="83"/>
      <c r="R188" s="14"/>
      <c r="S188" s="14"/>
    </row>
    <row r="189" spans="1:19" ht="66" customHeight="1">
      <c r="A189" s="27" t="s">
        <v>229</v>
      </c>
      <c r="B189" s="19" t="s">
        <v>580</v>
      </c>
      <c r="C189" s="19" t="s">
        <v>581</v>
      </c>
      <c r="D189" s="19" t="s">
        <v>627</v>
      </c>
      <c r="E189" s="55"/>
      <c r="F189" s="55" t="str">
        <f t="shared" si="87"/>
        <v/>
      </c>
      <c r="G189" s="56">
        <f t="shared" si="88"/>
        <v>0</v>
      </c>
      <c r="H189" s="56" t="str">
        <f>IF(F189="","",1)</f>
        <v/>
      </c>
      <c r="I189" s="55"/>
      <c r="J189" s="55"/>
      <c r="K189" s="21"/>
      <c r="L189" s="21"/>
      <c r="M189" s="21"/>
      <c r="N189" s="21" t="s">
        <v>368</v>
      </c>
      <c r="O189" s="21" t="s">
        <v>368</v>
      </c>
      <c r="P189" s="21" t="s">
        <v>26</v>
      </c>
      <c r="Q189" s="21"/>
      <c r="R189" s="13"/>
      <c r="S189" s="13"/>
    </row>
    <row r="190" spans="1:19" ht="50.1" customHeight="1">
      <c r="A190" s="67" t="s">
        <v>493</v>
      </c>
      <c r="B190" s="67"/>
      <c r="C190" s="67"/>
      <c r="D190" s="67"/>
      <c r="E190" s="67"/>
      <c r="F190" s="67"/>
      <c r="G190" s="67"/>
      <c r="H190" s="67"/>
      <c r="I190" s="67"/>
      <c r="J190" s="67"/>
      <c r="K190" s="36"/>
      <c r="L190" s="36"/>
      <c r="M190" s="36"/>
      <c r="N190" s="21"/>
      <c r="O190" s="21"/>
      <c r="P190" s="21"/>
      <c r="Q190" s="21"/>
      <c r="R190" s="36"/>
      <c r="S190" s="36"/>
    </row>
    <row r="191" spans="1:19" ht="50.1" customHeight="1">
      <c r="A191" s="66" t="s">
        <v>582</v>
      </c>
      <c r="B191" s="66"/>
      <c r="C191" s="66"/>
      <c r="D191" s="66"/>
      <c r="E191" s="66"/>
      <c r="F191" s="66"/>
      <c r="G191" s="66"/>
      <c r="H191" s="66"/>
      <c r="I191" s="66"/>
      <c r="J191" s="66"/>
      <c r="K191" s="36"/>
      <c r="L191" s="36"/>
      <c r="M191" s="36"/>
      <c r="N191" s="36"/>
      <c r="O191" s="36"/>
      <c r="P191" s="36"/>
      <c r="Q191" s="36"/>
      <c r="R191" s="36"/>
      <c r="S191" s="36"/>
    </row>
    <row r="192" spans="1:19" ht="110.1" customHeight="1">
      <c r="A192" s="64" t="s">
        <v>250</v>
      </c>
      <c r="B192" s="65" t="s">
        <v>583</v>
      </c>
      <c r="C192" s="19" t="s">
        <v>425</v>
      </c>
      <c r="D192" s="65" t="s">
        <v>629</v>
      </c>
      <c r="E192" s="65"/>
      <c r="F192" s="65" t="str">
        <f t="shared" ref="F192:F194" si="90">IF(E192="","",(IF(E192="non applicable","",IF(E192="2 - Notre système qualité répond partiellement à l'attendu","1",IF(E192="3 - Notre système qualité ne répond pas à l'attendu",0,2)))))</f>
        <v/>
      </c>
      <c r="G192" s="78">
        <f t="shared" ref="G192:G194" si="91">IF(F192="",0,F192)</f>
        <v>0</v>
      </c>
      <c r="H192" s="78" t="str">
        <f>IF(F192="","",1)</f>
        <v/>
      </c>
      <c r="I192" s="65"/>
      <c r="J192" s="65"/>
      <c r="K192" s="82"/>
      <c r="L192" s="82" t="s">
        <v>401</v>
      </c>
      <c r="M192" s="82" t="s">
        <v>401</v>
      </c>
      <c r="N192" s="82"/>
      <c r="O192" s="82"/>
      <c r="P192" s="82"/>
      <c r="Q192" s="82"/>
      <c r="R192" s="10"/>
      <c r="S192" s="10"/>
    </row>
    <row r="193" spans="1:19" ht="110.1" customHeight="1">
      <c r="A193" s="64"/>
      <c r="B193" s="65"/>
      <c r="C193" s="19" t="s">
        <v>424</v>
      </c>
      <c r="D193" s="65"/>
      <c r="E193" s="65"/>
      <c r="F193" s="65" t="str">
        <f t="shared" si="90"/>
        <v/>
      </c>
      <c r="G193" s="79">
        <f t="shared" si="91"/>
        <v>0</v>
      </c>
      <c r="H193" s="79" t="str">
        <f t="shared" ref="H193:H194" si="92">IF(F193="","",1)</f>
        <v/>
      </c>
      <c r="I193" s="65"/>
      <c r="J193" s="65"/>
      <c r="K193" s="82"/>
      <c r="L193" s="82"/>
      <c r="M193" s="82"/>
      <c r="N193" s="82"/>
      <c r="O193" s="82"/>
      <c r="P193" s="82"/>
      <c r="Q193" s="82"/>
      <c r="R193" s="16"/>
      <c r="S193" s="16"/>
    </row>
    <row r="194" spans="1:19" ht="132.75" customHeight="1">
      <c r="A194" s="64"/>
      <c r="B194" s="65"/>
      <c r="C194" s="19" t="s">
        <v>230</v>
      </c>
      <c r="D194" s="65"/>
      <c r="E194" s="65"/>
      <c r="F194" s="65" t="str">
        <f t="shared" si="90"/>
        <v/>
      </c>
      <c r="G194" s="80">
        <f t="shared" si="91"/>
        <v>0</v>
      </c>
      <c r="H194" s="80" t="str">
        <f t="shared" si="92"/>
        <v/>
      </c>
      <c r="I194" s="65"/>
      <c r="J194" s="65"/>
      <c r="K194" s="82"/>
      <c r="L194" s="82"/>
      <c r="M194" s="82"/>
      <c r="N194" s="82"/>
      <c r="O194" s="82"/>
      <c r="P194" s="82"/>
      <c r="Q194" s="82"/>
      <c r="R194" s="14"/>
      <c r="S194" s="14"/>
    </row>
    <row r="195" spans="1:19" ht="50.1" customHeight="1">
      <c r="A195" s="106" t="s">
        <v>315</v>
      </c>
      <c r="B195" s="106"/>
      <c r="C195" s="106"/>
      <c r="D195" s="106"/>
      <c r="E195" s="106"/>
      <c r="F195" s="106"/>
      <c r="G195" s="106"/>
      <c r="H195" s="106"/>
      <c r="I195" s="106"/>
      <c r="J195" s="106"/>
      <c r="K195" s="36"/>
      <c r="L195" s="36"/>
      <c r="M195" s="36"/>
      <c r="N195" s="36"/>
      <c r="O195" s="36"/>
      <c r="P195" s="36"/>
      <c r="Q195" s="36"/>
      <c r="R195" s="36"/>
      <c r="S195" s="36"/>
    </row>
    <row r="196" spans="1:19" ht="50.1" customHeight="1">
      <c r="A196" s="90" t="s">
        <v>494</v>
      </c>
      <c r="B196" s="90"/>
      <c r="C196" s="90"/>
      <c r="D196" s="90"/>
      <c r="E196" s="90"/>
      <c r="F196" s="90"/>
      <c r="G196" s="90"/>
      <c r="H196" s="90"/>
      <c r="I196" s="90"/>
      <c r="J196" s="90"/>
      <c r="K196" s="36"/>
      <c r="L196" s="36"/>
      <c r="M196" s="36"/>
      <c r="N196" s="36"/>
      <c r="O196" s="36"/>
      <c r="P196" s="36"/>
      <c r="Q196" s="36"/>
      <c r="R196" s="36"/>
      <c r="S196" s="36"/>
    </row>
    <row r="197" spans="1:19" ht="50.1" customHeight="1">
      <c r="A197" s="66" t="s">
        <v>231</v>
      </c>
      <c r="B197" s="66"/>
      <c r="C197" s="66"/>
      <c r="D197" s="66"/>
      <c r="E197" s="66"/>
      <c r="F197" s="66"/>
      <c r="G197" s="66"/>
      <c r="H197" s="66"/>
      <c r="I197" s="66"/>
      <c r="J197" s="66"/>
      <c r="K197" s="36"/>
      <c r="L197" s="36"/>
      <c r="M197" s="36"/>
      <c r="N197" s="36"/>
      <c r="O197" s="36"/>
      <c r="P197" s="36"/>
      <c r="Q197" s="36"/>
      <c r="R197" s="36"/>
      <c r="S197" s="36"/>
    </row>
    <row r="198" spans="1:19" ht="139.5" customHeight="1">
      <c r="A198" s="30" t="s">
        <v>252</v>
      </c>
      <c r="B198" s="19" t="s">
        <v>335</v>
      </c>
      <c r="C198" s="19" t="s">
        <v>584</v>
      </c>
      <c r="D198" s="19" t="s">
        <v>708</v>
      </c>
      <c r="E198" s="55"/>
      <c r="F198" s="55" t="str">
        <f t="shared" ref="F198:F201" si="93">IF(E198="","",(IF(E198="non applicable","",IF(E198="2 - Notre système qualité répond partiellement à l'attendu","1",IF(E198="3 - Notre système qualité ne répond pas à l'attendu",0,2)))))</f>
        <v/>
      </c>
      <c r="G198" s="56">
        <f t="shared" ref="G198:G201" si="94">IF(F198="",0,F198)</f>
        <v>0</v>
      </c>
      <c r="H198" s="56" t="str">
        <f>IF(F198="","",1)</f>
        <v/>
      </c>
      <c r="I198" s="55"/>
      <c r="J198" s="55"/>
      <c r="K198" s="21"/>
      <c r="L198" s="21"/>
      <c r="M198" s="21"/>
      <c r="N198" s="21" t="s">
        <v>369</v>
      </c>
      <c r="O198" s="21"/>
      <c r="P198" s="21"/>
      <c r="Q198" s="21"/>
      <c r="R198" s="10"/>
      <c r="S198" s="10"/>
    </row>
    <row r="199" spans="1:19" ht="62.25" customHeight="1">
      <c r="A199" s="88" t="s">
        <v>253</v>
      </c>
      <c r="B199" s="65" t="s">
        <v>251</v>
      </c>
      <c r="C199" s="19" t="s">
        <v>232</v>
      </c>
      <c r="D199" s="62" t="s">
        <v>672</v>
      </c>
      <c r="E199" s="62"/>
      <c r="F199" s="62" t="str">
        <f t="shared" si="93"/>
        <v/>
      </c>
      <c r="G199" s="78">
        <f t="shared" si="94"/>
        <v>0</v>
      </c>
      <c r="H199" s="78" t="str">
        <f t="shared" ref="H199:H200" si="95">IF(F199="","",1)</f>
        <v/>
      </c>
      <c r="I199" s="62"/>
      <c r="J199" s="62"/>
      <c r="K199" s="83" t="s">
        <v>401</v>
      </c>
      <c r="L199" s="83"/>
      <c r="M199" s="83" t="s">
        <v>401</v>
      </c>
      <c r="N199" s="83"/>
      <c r="O199" s="83"/>
      <c r="P199" s="83"/>
      <c r="Q199" s="83"/>
      <c r="R199" s="10"/>
      <c r="S199" s="10"/>
    </row>
    <row r="200" spans="1:19" ht="62.25" customHeight="1">
      <c r="A200" s="88"/>
      <c r="B200" s="65"/>
      <c r="C200" s="19" t="s">
        <v>233</v>
      </c>
      <c r="D200" s="63"/>
      <c r="E200" s="63"/>
      <c r="F200" s="63" t="str">
        <f t="shared" si="93"/>
        <v/>
      </c>
      <c r="G200" s="80">
        <f t="shared" si="94"/>
        <v>0</v>
      </c>
      <c r="H200" s="80" t="str">
        <f t="shared" si="95"/>
        <v/>
      </c>
      <c r="I200" s="63"/>
      <c r="J200" s="63"/>
      <c r="K200" s="83"/>
      <c r="L200" s="83"/>
      <c r="M200" s="83"/>
      <c r="N200" s="83"/>
      <c r="O200" s="83"/>
      <c r="P200" s="83"/>
      <c r="Q200" s="83"/>
      <c r="R200" s="13"/>
      <c r="S200" s="13"/>
    </row>
    <row r="201" spans="1:19" ht="129.94999999999999" customHeight="1">
      <c r="A201" s="30" t="s">
        <v>254</v>
      </c>
      <c r="B201" s="19" t="s">
        <v>446</v>
      </c>
      <c r="C201" s="19" t="s">
        <v>234</v>
      </c>
      <c r="D201" s="19" t="s">
        <v>709</v>
      </c>
      <c r="E201" s="55"/>
      <c r="F201" s="55" t="str">
        <f t="shared" si="93"/>
        <v/>
      </c>
      <c r="G201" s="56">
        <f t="shared" si="94"/>
        <v>0</v>
      </c>
      <c r="H201" s="56" t="str">
        <f>IF(F201="","",1)</f>
        <v/>
      </c>
      <c r="I201" s="55"/>
      <c r="J201" s="55"/>
      <c r="K201" s="21" t="s">
        <v>401</v>
      </c>
      <c r="L201" s="21" t="s">
        <v>401</v>
      </c>
      <c r="M201" s="21"/>
      <c r="N201" s="21"/>
      <c r="O201" s="21" t="s">
        <v>383</v>
      </c>
      <c r="P201" s="21"/>
      <c r="Q201" s="21"/>
      <c r="R201" s="10"/>
      <c r="S201" s="10"/>
    </row>
    <row r="202" spans="1:19" ht="50.1" customHeight="1">
      <c r="A202" s="66" t="s">
        <v>235</v>
      </c>
      <c r="B202" s="66"/>
      <c r="C202" s="66"/>
      <c r="D202" s="66"/>
      <c r="E202" s="66"/>
      <c r="F202" s="66"/>
      <c r="G202" s="66"/>
      <c r="H202" s="66"/>
      <c r="I202" s="66"/>
      <c r="J202" s="66"/>
      <c r="K202" s="36"/>
      <c r="L202" s="36"/>
      <c r="M202" s="36"/>
      <c r="N202" s="36"/>
      <c r="O202" s="36"/>
      <c r="P202" s="36"/>
      <c r="Q202" s="36"/>
      <c r="R202" s="36"/>
      <c r="S202" s="36"/>
    </row>
    <row r="203" spans="1:19" ht="66" customHeight="1">
      <c r="A203" s="88" t="s">
        <v>255</v>
      </c>
      <c r="B203" s="65" t="s">
        <v>336</v>
      </c>
      <c r="C203" s="19" t="s">
        <v>236</v>
      </c>
      <c r="D203" s="62" t="s">
        <v>710</v>
      </c>
      <c r="E203" s="62"/>
      <c r="F203" s="62" t="str">
        <f t="shared" ref="F203:F205" si="96">IF(E203="","",(IF(E203="non applicable","",IF(E203="2 - Notre système qualité répond partiellement à l'attendu","1",IF(E203="3 - Notre système qualité ne répond pas à l'attendu",0,2)))))</f>
        <v/>
      </c>
      <c r="G203" s="78">
        <f t="shared" ref="G203:G205" si="97">IF(F203="",0,F203)</f>
        <v>0</v>
      </c>
      <c r="H203" s="78" t="str">
        <f t="shared" ref="H203:H205" si="98">IF(F203="","",1)</f>
        <v/>
      </c>
      <c r="I203" s="62"/>
      <c r="J203" s="62"/>
      <c r="K203" s="83"/>
      <c r="L203" s="83"/>
      <c r="M203" s="83"/>
      <c r="N203" s="83"/>
      <c r="O203" s="83" t="s">
        <v>383</v>
      </c>
      <c r="P203" s="83" t="s">
        <v>18</v>
      </c>
      <c r="Q203" s="83"/>
      <c r="R203" s="10"/>
      <c r="S203" s="10"/>
    </row>
    <row r="204" spans="1:19" ht="33">
      <c r="A204" s="88"/>
      <c r="B204" s="65"/>
      <c r="C204" s="19" t="s">
        <v>237</v>
      </c>
      <c r="D204" s="85"/>
      <c r="E204" s="85"/>
      <c r="F204" s="85" t="str">
        <f t="shared" si="96"/>
        <v/>
      </c>
      <c r="G204" s="79">
        <f t="shared" si="97"/>
        <v>0</v>
      </c>
      <c r="H204" s="79" t="str">
        <f t="shared" si="98"/>
        <v/>
      </c>
      <c r="I204" s="85"/>
      <c r="J204" s="85"/>
      <c r="K204" s="83"/>
      <c r="L204" s="83"/>
      <c r="M204" s="83"/>
      <c r="N204" s="83"/>
      <c r="O204" s="83"/>
      <c r="P204" s="83"/>
      <c r="Q204" s="83"/>
      <c r="R204" s="13"/>
      <c r="S204" s="13"/>
    </row>
    <row r="205" spans="1:19" ht="49.5">
      <c r="A205" s="88"/>
      <c r="B205" s="65"/>
      <c r="C205" s="19" t="s">
        <v>238</v>
      </c>
      <c r="D205" s="63"/>
      <c r="E205" s="63"/>
      <c r="F205" s="63" t="str">
        <f t="shared" si="96"/>
        <v/>
      </c>
      <c r="G205" s="80">
        <f t="shared" si="97"/>
        <v>0</v>
      </c>
      <c r="H205" s="80" t="str">
        <f t="shared" si="98"/>
        <v/>
      </c>
      <c r="I205" s="63"/>
      <c r="J205" s="63"/>
      <c r="K205" s="83"/>
      <c r="L205" s="83"/>
      <c r="M205" s="83"/>
      <c r="N205" s="83"/>
      <c r="O205" s="83"/>
      <c r="P205" s="83"/>
      <c r="Q205" s="83"/>
      <c r="R205" s="10"/>
      <c r="S205" s="10"/>
    </row>
    <row r="206" spans="1:19" ht="50.1" customHeight="1">
      <c r="A206" s="66" t="s">
        <v>239</v>
      </c>
      <c r="B206" s="66"/>
      <c r="C206" s="66"/>
      <c r="D206" s="66"/>
      <c r="E206" s="66"/>
      <c r="F206" s="66"/>
      <c r="G206" s="66"/>
      <c r="H206" s="66"/>
      <c r="I206" s="66"/>
      <c r="J206" s="66"/>
      <c r="K206" s="36"/>
      <c r="L206" s="36"/>
      <c r="M206" s="36"/>
      <c r="N206" s="36"/>
      <c r="O206" s="36"/>
      <c r="P206" s="36"/>
      <c r="Q206" s="36"/>
      <c r="R206" s="36"/>
      <c r="S206" s="36"/>
    </row>
    <row r="207" spans="1:19" ht="74.25" customHeight="1">
      <c r="A207" s="88" t="s">
        <v>257</v>
      </c>
      <c r="B207" s="65" t="s">
        <v>256</v>
      </c>
      <c r="C207" s="19" t="s">
        <v>240</v>
      </c>
      <c r="D207" s="62" t="s">
        <v>711</v>
      </c>
      <c r="E207" s="62"/>
      <c r="F207" s="62" t="str">
        <f t="shared" ref="F207:F212" si="99">IF(E207="","",(IF(E207="non applicable","",IF(E207="2 - Notre système qualité répond partiellement à l'attendu","1",IF(E207="3 - Notre système qualité ne répond pas à l'attendu",0,2)))))</f>
        <v/>
      </c>
      <c r="G207" s="78">
        <f t="shared" ref="G207:G212" si="100">IF(F207="",0,F207)</f>
        <v>0</v>
      </c>
      <c r="H207" s="78" t="str">
        <f t="shared" ref="H207:H211" si="101">IF(F207="","",1)</f>
        <v/>
      </c>
      <c r="I207" s="62"/>
      <c r="J207" s="62"/>
      <c r="K207" s="83"/>
      <c r="L207" s="83"/>
      <c r="M207" s="83"/>
      <c r="N207" s="83" t="s">
        <v>369</v>
      </c>
      <c r="O207" s="83" t="s">
        <v>383</v>
      </c>
      <c r="P207" s="83" t="s">
        <v>18</v>
      </c>
      <c r="Q207" s="83"/>
      <c r="R207" s="10"/>
      <c r="S207" s="10"/>
    </row>
    <row r="208" spans="1:19" ht="74.25" customHeight="1">
      <c r="A208" s="88"/>
      <c r="B208" s="65"/>
      <c r="C208" s="19" t="s">
        <v>241</v>
      </c>
      <c r="D208" s="63"/>
      <c r="E208" s="63"/>
      <c r="F208" s="63" t="str">
        <f t="shared" si="99"/>
        <v/>
      </c>
      <c r="G208" s="80">
        <f t="shared" si="100"/>
        <v>0</v>
      </c>
      <c r="H208" s="80" t="str">
        <f t="shared" si="101"/>
        <v/>
      </c>
      <c r="I208" s="63"/>
      <c r="J208" s="63"/>
      <c r="K208" s="83"/>
      <c r="L208" s="83"/>
      <c r="M208" s="83"/>
      <c r="N208" s="83"/>
      <c r="O208" s="83"/>
      <c r="P208" s="83"/>
      <c r="Q208" s="83"/>
      <c r="R208" s="10"/>
      <c r="S208" s="10"/>
    </row>
    <row r="209" spans="1:19" ht="106.5" customHeight="1">
      <c r="A209" s="89" t="s">
        <v>258</v>
      </c>
      <c r="B209" s="65" t="s">
        <v>496</v>
      </c>
      <c r="C209" s="19" t="s">
        <v>495</v>
      </c>
      <c r="D209" s="62" t="s">
        <v>712</v>
      </c>
      <c r="E209" s="62"/>
      <c r="F209" s="62" t="str">
        <f t="shared" si="99"/>
        <v/>
      </c>
      <c r="G209" s="78">
        <f t="shared" si="100"/>
        <v>0</v>
      </c>
      <c r="H209" s="78" t="str">
        <f t="shared" si="101"/>
        <v/>
      </c>
      <c r="I209" s="62"/>
      <c r="J209" s="62"/>
      <c r="K209" s="83"/>
      <c r="L209" s="83"/>
      <c r="M209" s="83"/>
      <c r="N209" s="83" t="s">
        <v>369</v>
      </c>
      <c r="O209" s="83" t="s">
        <v>383</v>
      </c>
      <c r="P209" s="83" t="s">
        <v>18</v>
      </c>
      <c r="Q209" s="83"/>
      <c r="R209" s="10"/>
      <c r="S209" s="10"/>
    </row>
    <row r="210" spans="1:19" ht="106.5" customHeight="1">
      <c r="A210" s="89"/>
      <c r="B210" s="65"/>
      <c r="C210" s="19" t="s">
        <v>242</v>
      </c>
      <c r="D210" s="85"/>
      <c r="E210" s="85"/>
      <c r="F210" s="85" t="str">
        <f t="shared" si="99"/>
        <v/>
      </c>
      <c r="G210" s="79">
        <f t="shared" si="100"/>
        <v>0</v>
      </c>
      <c r="H210" s="79" t="str">
        <f t="shared" si="101"/>
        <v/>
      </c>
      <c r="I210" s="85"/>
      <c r="J210" s="85"/>
      <c r="K210" s="83"/>
      <c r="L210" s="83"/>
      <c r="M210" s="83"/>
      <c r="N210" s="83"/>
      <c r="O210" s="83"/>
      <c r="P210" s="83"/>
      <c r="Q210" s="83"/>
      <c r="R210" s="10"/>
      <c r="S210" s="10"/>
    </row>
    <row r="211" spans="1:19" ht="106.5" customHeight="1">
      <c r="A211" s="89"/>
      <c r="B211" s="65"/>
      <c r="C211" s="19" t="s">
        <v>243</v>
      </c>
      <c r="D211" s="63"/>
      <c r="E211" s="63"/>
      <c r="F211" s="63" t="str">
        <f t="shared" si="99"/>
        <v/>
      </c>
      <c r="G211" s="80">
        <f t="shared" si="100"/>
        <v>0</v>
      </c>
      <c r="H211" s="80" t="str">
        <f t="shared" si="101"/>
        <v/>
      </c>
      <c r="I211" s="63"/>
      <c r="J211" s="63"/>
      <c r="K211" s="83"/>
      <c r="L211" s="83"/>
      <c r="M211" s="83"/>
      <c r="N211" s="83"/>
      <c r="O211" s="83"/>
      <c r="P211" s="83"/>
      <c r="Q211" s="83"/>
      <c r="R211" s="13"/>
      <c r="S211" s="13"/>
    </row>
    <row r="212" spans="1:19" ht="154.5" customHeight="1">
      <c r="A212" s="30" t="s">
        <v>259</v>
      </c>
      <c r="B212" s="19" t="s">
        <v>585</v>
      </c>
      <c r="C212" s="19" t="s">
        <v>426</v>
      </c>
      <c r="D212" s="19" t="s">
        <v>713</v>
      </c>
      <c r="E212" s="55"/>
      <c r="F212" s="55" t="str">
        <f t="shared" si="99"/>
        <v/>
      </c>
      <c r="G212" s="56">
        <f t="shared" si="100"/>
        <v>0</v>
      </c>
      <c r="H212" s="56" t="str">
        <f>IF(F212="","",1)</f>
        <v/>
      </c>
      <c r="I212" s="55"/>
      <c r="J212" s="55"/>
      <c r="K212" s="21"/>
      <c r="L212" s="21"/>
      <c r="M212" s="21"/>
      <c r="N212" s="21"/>
      <c r="O212" s="21"/>
      <c r="P212" s="21" t="s">
        <v>7</v>
      </c>
      <c r="Q212" s="21"/>
      <c r="R212" s="10"/>
      <c r="S212" s="10"/>
    </row>
    <row r="213" spans="1:19" ht="50.1" customHeight="1">
      <c r="A213" s="66" t="s">
        <v>244</v>
      </c>
      <c r="B213" s="66"/>
      <c r="C213" s="66"/>
      <c r="D213" s="66"/>
      <c r="E213" s="66"/>
      <c r="F213" s="66"/>
      <c r="G213" s="66"/>
      <c r="H213" s="66"/>
      <c r="I213" s="66"/>
      <c r="J213" s="66"/>
      <c r="K213" s="36"/>
      <c r="L213" s="36"/>
      <c r="M213" s="36"/>
      <c r="N213" s="36"/>
      <c r="O213" s="36"/>
      <c r="P213" s="36"/>
      <c r="Q213" s="36"/>
      <c r="R213" s="36"/>
      <c r="S213" s="36"/>
    </row>
    <row r="214" spans="1:19" ht="50.25" customHeight="1">
      <c r="A214" s="88" t="s">
        <v>260</v>
      </c>
      <c r="B214" s="65" t="s">
        <v>497</v>
      </c>
      <c r="C214" s="19" t="s">
        <v>498</v>
      </c>
      <c r="D214" s="62" t="s">
        <v>714</v>
      </c>
      <c r="E214" s="62"/>
      <c r="F214" s="62" t="str">
        <f t="shared" ref="F214:F216" si="102">IF(E214="","",(IF(E214="non applicable","",IF(E214="2 - Notre système qualité répond partiellement à l'attendu","1",IF(E214="3 - Notre système qualité ne répond pas à l'attendu",0,2)))))</f>
        <v/>
      </c>
      <c r="G214" s="78">
        <f t="shared" ref="G214:G216" si="103">IF(F214="",0,F214)</f>
        <v>0</v>
      </c>
      <c r="H214" s="78" t="str">
        <f t="shared" ref="H214:H216" si="104">IF(F214="","",1)</f>
        <v/>
      </c>
      <c r="I214" s="62"/>
      <c r="J214" s="62"/>
      <c r="K214" s="83"/>
      <c r="L214" s="83"/>
      <c r="M214" s="83"/>
      <c r="N214" s="83" t="s">
        <v>369</v>
      </c>
      <c r="O214" s="83" t="s">
        <v>383</v>
      </c>
      <c r="P214" s="83"/>
      <c r="Q214" s="83"/>
      <c r="R214" s="10"/>
      <c r="S214" s="10"/>
    </row>
    <row r="215" spans="1:19" ht="50.25" customHeight="1">
      <c r="A215" s="88"/>
      <c r="B215" s="65"/>
      <c r="C215" s="19" t="s">
        <v>499</v>
      </c>
      <c r="D215" s="85"/>
      <c r="E215" s="85"/>
      <c r="F215" s="85" t="str">
        <f t="shared" si="102"/>
        <v/>
      </c>
      <c r="G215" s="79">
        <f t="shared" si="103"/>
        <v>0</v>
      </c>
      <c r="H215" s="79" t="str">
        <f t="shared" si="104"/>
        <v/>
      </c>
      <c r="I215" s="85"/>
      <c r="J215" s="85"/>
      <c r="K215" s="83"/>
      <c r="L215" s="83"/>
      <c r="M215" s="83"/>
      <c r="N215" s="83"/>
      <c r="O215" s="83"/>
      <c r="P215" s="83"/>
      <c r="Q215" s="83"/>
      <c r="R215" s="13"/>
      <c r="S215" s="13"/>
    </row>
    <row r="216" spans="1:19" ht="50.25" customHeight="1">
      <c r="A216" s="88"/>
      <c r="B216" s="65"/>
      <c r="C216" s="19" t="s">
        <v>500</v>
      </c>
      <c r="D216" s="63"/>
      <c r="E216" s="63"/>
      <c r="F216" s="63" t="str">
        <f t="shared" si="102"/>
        <v/>
      </c>
      <c r="G216" s="80">
        <f t="shared" si="103"/>
        <v>0</v>
      </c>
      <c r="H216" s="80" t="str">
        <f t="shared" si="104"/>
        <v/>
      </c>
      <c r="I216" s="63"/>
      <c r="J216" s="63"/>
      <c r="K216" s="83"/>
      <c r="L216" s="83"/>
      <c r="M216" s="83"/>
      <c r="N216" s="83"/>
      <c r="O216" s="83"/>
      <c r="P216" s="83"/>
      <c r="Q216" s="83"/>
      <c r="R216" s="10"/>
      <c r="S216" s="10"/>
    </row>
    <row r="217" spans="1:19" ht="50.1" customHeight="1">
      <c r="A217" s="66" t="s">
        <v>245</v>
      </c>
      <c r="B217" s="66"/>
      <c r="C217" s="66"/>
      <c r="D217" s="66"/>
      <c r="E217" s="66"/>
      <c r="F217" s="66"/>
      <c r="G217" s="66"/>
      <c r="H217" s="66"/>
      <c r="I217" s="66"/>
      <c r="J217" s="66"/>
      <c r="K217" s="36"/>
      <c r="L217" s="36"/>
      <c r="M217" s="36"/>
      <c r="N217" s="36"/>
      <c r="O217" s="36"/>
      <c r="P217" s="36"/>
      <c r="Q217" s="36"/>
      <c r="R217" s="36"/>
      <c r="S217" s="36"/>
    </row>
    <row r="218" spans="1:19" ht="151.5" customHeight="1">
      <c r="A218" s="30" t="s">
        <v>262</v>
      </c>
      <c r="B218" s="19" t="s">
        <v>502</v>
      </c>
      <c r="C218" s="19" t="s">
        <v>501</v>
      </c>
      <c r="D218" s="19" t="s">
        <v>715</v>
      </c>
      <c r="E218" s="55"/>
      <c r="F218" s="55" t="str">
        <f t="shared" ref="F218:F221" si="105">IF(E218="","",(IF(E218="non applicable","",IF(E218="2 - Notre système qualité répond partiellement à l'attendu","1",IF(E218="3 - Notre système qualité ne répond pas à l'attendu",0,2)))))</f>
        <v/>
      </c>
      <c r="G218" s="56">
        <f t="shared" ref="G218:G221" si="106">IF(F218="",0,F218)</f>
        <v>0</v>
      </c>
      <c r="H218" s="56" t="str">
        <f>IF(F218="","",1)</f>
        <v/>
      </c>
      <c r="I218" s="55"/>
      <c r="J218" s="55"/>
      <c r="K218" s="21" t="s">
        <v>401</v>
      </c>
      <c r="L218" s="21"/>
      <c r="M218" s="21" t="s">
        <v>401</v>
      </c>
      <c r="N218" s="21"/>
      <c r="O218" s="21"/>
      <c r="P218" s="21" t="s">
        <v>21</v>
      </c>
      <c r="Q218" s="21"/>
      <c r="R218" s="10"/>
      <c r="S218" s="10"/>
    </row>
    <row r="219" spans="1:19" ht="104.25" customHeight="1">
      <c r="A219" s="30" t="s">
        <v>263</v>
      </c>
      <c r="B219" s="19" t="s">
        <v>504</v>
      </c>
      <c r="C219" s="19" t="s">
        <v>503</v>
      </c>
      <c r="D219" s="19" t="s">
        <v>683</v>
      </c>
      <c r="E219" s="55"/>
      <c r="F219" s="55" t="str">
        <f t="shared" si="105"/>
        <v/>
      </c>
      <c r="G219" s="56">
        <f t="shared" si="106"/>
        <v>0</v>
      </c>
      <c r="H219" s="56" t="str">
        <f>IF(F219="","",1)</f>
        <v/>
      </c>
      <c r="I219" s="55"/>
      <c r="J219" s="55"/>
      <c r="K219" s="21" t="s">
        <v>401</v>
      </c>
      <c r="L219" s="21"/>
      <c r="M219" s="21" t="s">
        <v>401</v>
      </c>
      <c r="N219" s="21"/>
      <c r="O219" s="21"/>
      <c r="P219" s="21"/>
      <c r="Q219" s="21"/>
      <c r="R219" s="10"/>
      <c r="S219" s="10"/>
    </row>
    <row r="220" spans="1:19" ht="115.5">
      <c r="A220" s="30" t="s">
        <v>264</v>
      </c>
      <c r="B220" s="19" t="s">
        <v>428</v>
      </c>
      <c r="C220" s="19" t="s">
        <v>246</v>
      </c>
      <c r="D220" s="19" t="s">
        <v>716</v>
      </c>
      <c r="E220" s="55"/>
      <c r="F220" s="55" t="str">
        <f t="shared" si="105"/>
        <v/>
      </c>
      <c r="G220" s="56">
        <f t="shared" si="106"/>
        <v>0</v>
      </c>
      <c r="H220" s="56" t="str">
        <f>IF(F220="","",1)</f>
        <v/>
      </c>
      <c r="I220" s="55"/>
      <c r="J220" s="55"/>
      <c r="K220" s="21"/>
      <c r="L220" s="21"/>
      <c r="M220" s="21"/>
      <c r="N220" s="21"/>
      <c r="O220" s="21"/>
      <c r="P220" s="21" t="s">
        <v>21</v>
      </c>
      <c r="Q220" s="21"/>
      <c r="R220" s="13"/>
      <c r="S220" s="13"/>
    </row>
    <row r="221" spans="1:19" ht="111.75" customHeight="1">
      <c r="A221" s="30" t="s">
        <v>265</v>
      </c>
      <c r="B221" s="19" t="s">
        <v>261</v>
      </c>
      <c r="C221" s="19" t="s">
        <v>427</v>
      </c>
      <c r="D221" s="19" t="s">
        <v>673</v>
      </c>
      <c r="E221" s="55"/>
      <c r="F221" s="55" t="str">
        <f t="shared" si="105"/>
        <v/>
      </c>
      <c r="G221" s="56">
        <f t="shared" si="106"/>
        <v>0</v>
      </c>
      <c r="H221" s="56" t="str">
        <f>IF(F221="","",1)</f>
        <v/>
      </c>
      <c r="I221" s="55"/>
      <c r="J221" s="55"/>
      <c r="K221" s="21" t="s">
        <v>401</v>
      </c>
      <c r="L221" s="21"/>
      <c r="M221" s="21" t="s">
        <v>401</v>
      </c>
      <c r="N221" s="21"/>
      <c r="O221" s="21"/>
      <c r="P221" s="21"/>
      <c r="Q221" s="21"/>
      <c r="R221" s="10"/>
      <c r="S221" s="10"/>
    </row>
    <row r="222" spans="1:19" ht="50.1" customHeight="1">
      <c r="A222" s="66" t="s">
        <v>247</v>
      </c>
      <c r="B222" s="66"/>
      <c r="C222" s="66"/>
      <c r="D222" s="66"/>
      <c r="E222" s="66"/>
      <c r="F222" s="66"/>
      <c r="G222" s="66"/>
      <c r="H222" s="66"/>
      <c r="I222" s="66"/>
      <c r="J222" s="66"/>
      <c r="K222" s="36"/>
      <c r="L222" s="36"/>
      <c r="M222" s="36"/>
      <c r="N222" s="36"/>
      <c r="O222" s="36"/>
      <c r="P222" s="36"/>
      <c r="Q222" s="36"/>
      <c r="R222" s="36"/>
      <c r="S222" s="36"/>
    </row>
    <row r="223" spans="1:19" ht="165">
      <c r="A223" s="30" t="s">
        <v>267</v>
      </c>
      <c r="B223" s="19" t="s">
        <v>266</v>
      </c>
      <c r="C223" s="19" t="s">
        <v>248</v>
      </c>
      <c r="D223" s="19" t="s">
        <v>674</v>
      </c>
      <c r="E223" s="55"/>
      <c r="F223" s="55" t="str">
        <f t="shared" ref="F223:F224" si="107">IF(E223="","",(IF(E223="non applicable","",IF(E223="2 - Notre système qualité répond partiellement à l'attendu","1",IF(E223="3 - Notre système qualité ne répond pas à l'attendu",0,2)))))</f>
        <v/>
      </c>
      <c r="G223" s="56">
        <f t="shared" ref="G223:G224" si="108">IF(F223="",0,F223)</f>
        <v>0</v>
      </c>
      <c r="H223" s="56" t="str">
        <f>IF(F223="","",1)</f>
        <v/>
      </c>
      <c r="I223" s="55"/>
      <c r="J223" s="55"/>
      <c r="K223" s="21"/>
      <c r="L223" s="21"/>
      <c r="M223" s="21"/>
      <c r="N223" s="21"/>
      <c r="O223" s="21"/>
      <c r="P223" s="21"/>
      <c r="Q223" s="21"/>
      <c r="R223" s="14"/>
      <c r="S223" s="14"/>
    </row>
    <row r="224" spans="1:19" ht="173.25" customHeight="1">
      <c r="A224" s="30" t="s">
        <v>268</v>
      </c>
      <c r="B224" s="19" t="s">
        <v>269</v>
      </c>
      <c r="C224" s="19" t="s">
        <v>249</v>
      </c>
      <c r="D224" s="19" t="s">
        <v>675</v>
      </c>
      <c r="E224" s="55"/>
      <c r="F224" s="55" t="str">
        <f t="shared" si="107"/>
        <v/>
      </c>
      <c r="G224" s="56">
        <f t="shared" si="108"/>
        <v>0</v>
      </c>
      <c r="H224" s="56" t="str">
        <f>IF(F224="","",1)</f>
        <v/>
      </c>
      <c r="I224" s="55"/>
      <c r="J224" s="55"/>
      <c r="K224" s="23" t="s">
        <v>401</v>
      </c>
      <c r="L224" s="23"/>
      <c r="M224" s="23" t="s">
        <v>401</v>
      </c>
      <c r="N224" s="23"/>
      <c r="O224" s="23"/>
      <c r="P224" s="23"/>
      <c r="Q224" s="23"/>
      <c r="R224" s="13"/>
      <c r="S224" s="13"/>
    </row>
    <row r="225" spans="1:19" ht="50.1" customHeight="1">
      <c r="A225" s="90" t="s">
        <v>513</v>
      </c>
      <c r="B225" s="90"/>
      <c r="C225" s="90"/>
      <c r="D225" s="90"/>
      <c r="E225" s="90"/>
      <c r="F225" s="90"/>
      <c r="G225" s="90"/>
      <c r="H225" s="90"/>
      <c r="I225" s="90"/>
      <c r="J225" s="90"/>
      <c r="K225" s="36"/>
      <c r="L225" s="36"/>
      <c r="M225" s="36"/>
      <c r="N225" s="21"/>
      <c r="O225" s="21"/>
      <c r="P225" s="21"/>
      <c r="Q225" s="21"/>
      <c r="R225" s="36"/>
      <c r="S225" s="36"/>
    </row>
    <row r="226" spans="1:19" ht="56.25" customHeight="1">
      <c r="A226" s="66" t="s">
        <v>586</v>
      </c>
      <c r="B226" s="66"/>
      <c r="C226" s="66"/>
      <c r="D226" s="66"/>
      <c r="E226" s="66"/>
      <c r="F226" s="66"/>
      <c r="G226" s="66"/>
      <c r="H226" s="66"/>
      <c r="I226" s="66"/>
      <c r="J226" s="66"/>
      <c r="K226" s="36"/>
      <c r="L226" s="36"/>
      <c r="M226" s="36"/>
      <c r="N226" s="36"/>
      <c r="O226" s="36"/>
      <c r="P226" s="36"/>
      <c r="Q226" s="36"/>
      <c r="R226" s="36"/>
      <c r="S226" s="36"/>
    </row>
    <row r="227" spans="1:19" ht="56.25" customHeight="1">
      <c r="A227" s="88" t="s">
        <v>275</v>
      </c>
      <c r="B227" s="65" t="s">
        <v>587</v>
      </c>
      <c r="C227" s="19" t="s">
        <v>270</v>
      </c>
      <c r="D227" s="62" t="s">
        <v>717</v>
      </c>
      <c r="E227" s="62"/>
      <c r="F227" s="62" t="str">
        <f t="shared" ref="F227:F232" si="109">IF(E227="","",(IF(E227="non applicable","",IF(E227="2 - Notre système qualité répond partiellement à l'attendu","1",IF(E227="3 - Notre système qualité ne répond pas à l'attendu",0,2)))))</f>
        <v/>
      </c>
      <c r="G227" s="78">
        <f t="shared" ref="G227:G232" si="110">IF(F227="",0,F227)</f>
        <v>0</v>
      </c>
      <c r="H227" s="78" t="str">
        <f t="shared" ref="H227:H231" si="111">IF(F227="","",1)</f>
        <v/>
      </c>
      <c r="I227" s="62"/>
      <c r="J227" s="62"/>
      <c r="K227" s="83"/>
      <c r="L227" s="83"/>
      <c r="M227" s="83"/>
      <c r="N227" s="83" t="s">
        <v>370</v>
      </c>
      <c r="O227" s="83" t="s">
        <v>348</v>
      </c>
      <c r="P227" s="83" t="s">
        <v>400</v>
      </c>
      <c r="Q227" s="83"/>
      <c r="R227" s="14"/>
      <c r="S227" s="14"/>
    </row>
    <row r="228" spans="1:19" ht="56.25" customHeight="1">
      <c r="A228" s="88"/>
      <c r="B228" s="65"/>
      <c r="C228" s="19" t="s">
        <v>271</v>
      </c>
      <c r="D228" s="85"/>
      <c r="E228" s="85"/>
      <c r="F228" s="85" t="str">
        <f t="shared" si="109"/>
        <v/>
      </c>
      <c r="G228" s="79">
        <f t="shared" si="110"/>
        <v>0</v>
      </c>
      <c r="H228" s="79" t="str">
        <f t="shared" si="111"/>
        <v/>
      </c>
      <c r="I228" s="85"/>
      <c r="J228" s="85"/>
      <c r="K228" s="83"/>
      <c r="L228" s="83"/>
      <c r="M228" s="83"/>
      <c r="N228" s="83"/>
      <c r="O228" s="83"/>
      <c r="P228" s="83"/>
      <c r="Q228" s="83"/>
      <c r="R228" s="14"/>
      <c r="S228" s="14"/>
    </row>
    <row r="229" spans="1:19" ht="56.25" customHeight="1">
      <c r="A229" s="88"/>
      <c r="B229" s="65"/>
      <c r="C229" s="19" t="s">
        <v>505</v>
      </c>
      <c r="D229" s="85"/>
      <c r="E229" s="85"/>
      <c r="F229" s="85" t="str">
        <f t="shared" si="109"/>
        <v/>
      </c>
      <c r="G229" s="79">
        <f t="shared" si="110"/>
        <v>0</v>
      </c>
      <c r="H229" s="79" t="str">
        <f t="shared" si="111"/>
        <v/>
      </c>
      <c r="I229" s="85"/>
      <c r="J229" s="85"/>
      <c r="K229" s="83"/>
      <c r="L229" s="83"/>
      <c r="M229" s="83"/>
      <c r="N229" s="83"/>
      <c r="O229" s="83"/>
      <c r="P229" s="83"/>
      <c r="Q229" s="83"/>
      <c r="R229" s="14"/>
      <c r="S229" s="14"/>
    </row>
    <row r="230" spans="1:19" ht="56.25" customHeight="1">
      <c r="A230" s="88"/>
      <c r="B230" s="65"/>
      <c r="C230" s="19" t="s">
        <v>588</v>
      </c>
      <c r="D230" s="85"/>
      <c r="E230" s="85"/>
      <c r="F230" s="85" t="str">
        <f t="shared" si="109"/>
        <v/>
      </c>
      <c r="G230" s="79">
        <f t="shared" si="110"/>
        <v>0</v>
      </c>
      <c r="H230" s="79" t="str">
        <f t="shared" si="111"/>
        <v/>
      </c>
      <c r="I230" s="85"/>
      <c r="J230" s="85"/>
      <c r="K230" s="83"/>
      <c r="L230" s="83"/>
      <c r="M230" s="83"/>
      <c r="N230" s="83"/>
      <c r="O230" s="83"/>
      <c r="P230" s="83"/>
      <c r="Q230" s="83"/>
      <c r="R230" s="14"/>
      <c r="S230" s="14"/>
    </row>
    <row r="231" spans="1:19" ht="89.25" customHeight="1">
      <c r="A231" s="88"/>
      <c r="B231" s="65"/>
      <c r="C231" s="19" t="s">
        <v>506</v>
      </c>
      <c r="D231" s="63"/>
      <c r="E231" s="63"/>
      <c r="F231" s="63" t="str">
        <f t="shared" si="109"/>
        <v/>
      </c>
      <c r="G231" s="80">
        <f t="shared" si="110"/>
        <v>0</v>
      </c>
      <c r="H231" s="80" t="str">
        <f t="shared" si="111"/>
        <v/>
      </c>
      <c r="I231" s="63"/>
      <c r="J231" s="63"/>
      <c r="K231" s="83"/>
      <c r="L231" s="83"/>
      <c r="M231" s="83"/>
      <c r="N231" s="83"/>
      <c r="O231" s="83"/>
      <c r="P231" s="83"/>
      <c r="Q231" s="83"/>
      <c r="R231" s="13"/>
      <c r="S231" s="13"/>
    </row>
    <row r="232" spans="1:19" ht="227.25" customHeight="1">
      <c r="A232" s="30" t="s">
        <v>276</v>
      </c>
      <c r="B232" s="19" t="s">
        <v>274</v>
      </c>
      <c r="C232" s="19" t="s">
        <v>589</v>
      </c>
      <c r="D232" s="19" t="s">
        <v>718</v>
      </c>
      <c r="E232" s="55"/>
      <c r="F232" s="55" t="str">
        <f t="shared" si="109"/>
        <v/>
      </c>
      <c r="G232" s="56">
        <f t="shared" si="110"/>
        <v>0</v>
      </c>
      <c r="H232" s="56" t="str">
        <f>IF(F232="","",1)</f>
        <v/>
      </c>
      <c r="I232" s="55"/>
      <c r="J232" s="55"/>
      <c r="K232" s="21"/>
      <c r="L232" s="21"/>
      <c r="M232" s="21"/>
      <c r="N232" s="21"/>
      <c r="O232" s="21"/>
      <c r="P232" s="21"/>
      <c r="Q232" s="21"/>
      <c r="R232" s="10"/>
      <c r="S232" s="10"/>
    </row>
    <row r="233" spans="1:19" ht="50.1" customHeight="1">
      <c r="A233" s="66" t="s">
        <v>590</v>
      </c>
      <c r="B233" s="66"/>
      <c r="C233" s="66"/>
      <c r="D233" s="66"/>
      <c r="E233" s="66"/>
      <c r="F233" s="66"/>
      <c r="G233" s="66"/>
      <c r="H233" s="66"/>
      <c r="I233" s="66"/>
      <c r="J233" s="66"/>
      <c r="K233" s="36"/>
      <c r="L233" s="36"/>
      <c r="M233" s="36"/>
      <c r="N233" s="36"/>
      <c r="O233" s="36"/>
      <c r="P233" s="36"/>
      <c r="Q233" s="36"/>
      <c r="R233" s="36"/>
      <c r="S233" s="36"/>
    </row>
    <row r="234" spans="1:19" ht="180" customHeight="1">
      <c r="A234" s="88" t="s">
        <v>277</v>
      </c>
      <c r="B234" s="65" t="s">
        <v>591</v>
      </c>
      <c r="C234" s="19" t="s">
        <v>508</v>
      </c>
      <c r="D234" s="62" t="s">
        <v>719</v>
      </c>
      <c r="E234" s="62"/>
      <c r="F234" s="62" t="str">
        <f t="shared" ref="F234:F236" si="112">IF(E234="","",(IF(E234="non applicable","",IF(E234="2 - Notre système qualité répond partiellement à l'attendu","1",IF(E234="3 - Notre système qualité ne répond pas à l'attendu",0,2)))))</f>
        <v/>
      </c>
      <c r="G234" s="78">
        <f t="shared" ref="G234:G236" si="113">IF(F234="",0,F234)</f>
        <v>0</v>
      </c>
      <c r="H234" s="78" t="str">
        <f t="shared" ref="H234:H236" si="114">IF(F234="","",1)</f>
        <v/>
      </c>
      <c r="I234" s="62"/>
      <c r="J234" s="62"/>
      <c r="K234" s="83"/>
      <c r="L234" s="83"/>
      <c r="M234" s="83"/>
      <c r="N234" s="83"/>
      <c r="O234" s="83"/>
      <c r="P234" s="83"/>
      <c r="Q234" s="83"/>
      <c r="R234" s="10"/>
      <c r="S234" s="10"/>
    </row>
    <row r="235" spans="1:19" ht="180" customHeight="1">
      <c r="A235" s="88"/>
      <c r="B235" s="65"/>
      <c r="C235" s="19" t="s">
        <v>592</v>
      </c>
      <c r="D235" s="85"/>
      <c r="E235" s="85"/>
      <c r="F235" s="85" t="str">
        <f t="shared" si="112"/>
        <v/>
      </c>
      <c r="G235" s="79">
        <f t="shared" si="113"/>
        <v>0</v>
      </c>
      <c r="H235" s="79" t="str">
        <f t="shared" si="114"/>
        <v/>
      </c>
      <c r="I235" s="85"/>
      <c r="J235" s="85"/>
      <c r="K235" s="83"/>
      <c r="L235" s="83"/>
      <c r="M235" s="83"/>
      <c r="N235" s="83"/>
      <c r="O235" s="83"/>
      <c r="P235" s="83"/>
      <c r="Q235" s="83"/>
      <c r="R235" s="10"/>
      <c r="S235" s="10"/>
    </row>
    <row r="236" spans="1:19" ht="181.5" customHeight="1">
      <c r="A236" s="88"/>
      <c r="B236" s="65"/>
      <c r="C236" s="19" t="s">
        <v>507</v>
      </c>
      <c r="D236" s="63"/>
      <c r="E236" s="63"/>
      <c r="F236" s="63" t="str">
        <f t="shared" si="112"/>
        <v/>
      </c>
      <c r="G236" s="80">
        <f t="shared" si="113"/>
        <v>0</v>
      </c>
      <c r="H236" s="80" t="str">
        <f t="shared" si="114"/>
        <v/>
      </c>
      <c r="I236" s="63"/>
      <c r="J236" s="63"/>
      <c r="K236" s="83"/>
      <c r="L236" s="83"/>
      <c r="M236" s="83"/>
      <c r="N236" s="83"/>
      <c r="O236" s="83"/>
      <c r="P236" s="83"/>
      <c r="Q236" s="83"/>
      <c r="R236" s="10"/>
      <c r="S236" s="10"/>
    </row>
    <row r="237" spans="1:19" ht="50.1" customHeight="1">
      <c r="A237" s="66" t="s">
        <v>272</v>
      </c>
      <c r="B237" s="66"/>
      <c r="C237" s="66"/>
      <c r="D237" s="66"/>
      <c r="E237" s="66"/>
      <c r="F237" s="66"/>
      <c r="G237" s="66"/>
      <c r="H237" s="66"/>
      <c r="I237" s="66"/>
      <c r="J237" s="66"/>
      <c r="K237" s="36"/>
      <c r="L237" s="36"/>
      <c r="M237" s="36"/>
      <c r="N237" s="36"/>
      <c r="O237" s="36"/>
      <c r="P237" s="36"/>
      <c r="Q237" s="36"/>
      <c r="R237" s="36"/>
      <c r="S237" s="36"/>
    </row>
    <row r="238" spans="1:19" ht="35.25" customHeight="1">
      <c r="A238" s="88" t="s">
        <v>278</v>
      </c>
      <c r="B238" s="65" t="s">
        <v>510</v>
      </c>
      <c r="C238" s="19" t="s">
        <v>273</v>
      </c>
      <c r="D238" s="62" t="s">
        <v>676</v>
      </c>
      <c r="E238" s="62"/>
      <c r="F238" s="62" t="str">
        <f t="shared" ref="F238:F241" si="115">IF(E238="","",(IF(E238="non applicable","",IF(E238="2 - Notre système qualité répond partiellement à l'attendu","1",IF(E238="3 - Notre système qualité ne répond pas à l'attendu",0,2)))))</f>
        <v/>
      </c>
      <c r="G238" s="78">
        <f t="shared" ref="G238:G241" si="116">IF(F238="",0,F238)</f>
        <v>0</v>
      </c>
      <c r="H238" s="78" t="str">
        <f t="shared" ref="H238:H241" si="117">IF(F238="","",1)</f>
        <v/>
      </c>
      <c r="I238" s="62"/>
      <c r="J238" s="62"/>
      <c r="K238" s="83"/>
      <c r="L238" s="83"/>
      <c r="M238" s="83"/>
      <c r="N238" s="83" t="s">
        <v>371</v>
      </c>
      <c r="O238" s="83" t="s">
        <v>384</v>
      </c>
      <c r="P238" s="83" t="s">
        <v>44</v>
      </c>
      <c r="Q238" s="83">
        <v>5</v>
      </c>
      <c r="R238" s="12" t="s">
        <v>539</v>
      </c>
      <c r="S238" s="10"/>
    </row>
    <row r="239" spans="1:19" ht="35.25" customHeight="1">
      <c r="A239" s="88"/>
      <c r="B239" s="65"/>
      <c r="C239" s="19" t="s">
        <v>337</v>
      </c>
      <c r="D239" s="85"/>
      <c r="E239" s="85"/>
      <c r="F239" s="85" t="str">
        <f t="shared" si="115"/>
        <v/>
      </c>
      <c r="G239" s="79">
        <f t="shared" si="116"/>
        <v>0</v>
      </c>
      <c r="H239" s="79" t="str">
        <f t="shared" si="117"/>
        <v/>
      </c>
      <c r="I239" s="85"/>
      <c r="J239" s="85"/>
      <c r="K239" s="83"/>
      <c r="L239" s="83"/>
      <c r="M239" s="83"/>
      <c r="N239" s="83"/>
      <c r="O239" s="83"/>
      <c r="P239" s="83"/>
      <c r="Q239" s="83"/>
      <c r="R239" s="10"/>
      <c r="S239" s="10"/>
    </row>
    <row r="240" spans="1:19" ht="35.25" customHeight="1">
      <c r="A240" s="88"/>
      <c r="B240" s="65"/>
      <c r="C240" s="19" t="s">
        <v>509</v>
      </c>
      <c r="D240" s="85"/>
      <c r="E240" s="85"/>
      <c r="F240" s="85" t="str">
        <f t="shared" si="115"/>
        <v/>
      </c>
      <c r="G240" s="79">
        <f t="shared" si="116"/>
        <v>0</v>
      </c>
      <c r="H240" s="79" t="str">
        <f t="shared" si="117"/>
        <v/>
      </c>
      <c r="I240" s="85"/>
      <c r="J240" s="85"/>
      <c r="K240" s="83"/>
      <c r="L240" s="83"/>
      <c r="M240" s="83"/>
      <c r="N240" s="83"/>
      <c r="O240" s="83"/>
      <c r="P240" s="83"/>
      <c r="Q240" s="83"/>
      <c r="R240" s="10"/>
      <c r="S240" s="10"/>
    </row>
    <row r="241" spans="1:19" ht="35.25" customHeight="1">
      <c r="A241" s="88"/>
      <c r="B241" s="65"/>
      <c r="C241" s="19" t="s">
        <v>511</v>
      </c>
      <c r="D241" s="63"/>
      <c r="E241" s="63"/>
      <c r="F241" s="63" t="str">
        <f t="shared" si="115"/>
        <v/>
      </c>
      <c r="G241" s="80">
        <f t="shared" si="116"/>
        <v>0</v>
      </c>
      <c r="H241" s="80" t="str">
        <f t="shared" si="117"/>
        <v/>
      </c>
      <c r="I241" s="63"/>
      <c r="J241" s="63"/>
      <c r="K241" s="83"/>
      <c r="L241" s="83"/>
      <c r="M241" s="83"/>
      <c r="N241" s="83"/>
      <c r="O241" s="83"/>
      <c r="P241" s="83"/>
      <c r="Q241" s="83"/>
      <c r="R241" s="14"/>
      <c r="S241" s="14"/>
    </row>
    <row r="242" spans="1:19" ht="50.1" customHeight="1">
      <c r="A242" s="90" t="s">
        <v>512</v>
      </c>
      <c r="B242" s="90"/>
      <c r="C242" s="90"/>
      <c r="D242" s="90"/>
      <c r="E242" s="90"/>
      <c r="F242" s="90"/>
      <c r="G242" s="90"/>
      <c r="H242" s="90"/>
      <c r="I242" s="90"/>
      <c r="J242" s="90"/>
      <c r="K242" s="36"/>
      <c r="L242" s="36"/>
      <c r="M242" s="36"/>
      <c r="N242" s="21"/>
      <c r="O242" s="21"/>
      <c r="P242" s="21"/>
      <c r="Q242" s="21"/>
      <c r="R242" s="31"/>
      <c r="S242" s="31"/>
    </row>
    <row r="243" spans="1:19" ht="50.1" customHeight="1">
      <c r="A243" s="66" t="s">
        <v>279</v>
      </c>
      <c r="B243" s="66"/>
      <c r="C243" s="66"/>
      <c r="D243" s="66"/>
      <c r="E243" s="66"/>
      <c r="F243" s="66"/>
      <c r="G243" s="66"/>
      <c r="H243" s="66"/>
      <c r="I243" s="66"/>
      <c r="J243" s="66"/>
      <c r="K243" s="36"/>
      <c r="L243" s="36"/>
      <c r="M243" s="36"/>
      <c r="N243" s="36"/>
      <c r="O243" s="36"/>
      <c r="P243" s="36"/>
      <c r="Q243" s="36"/>
      <c r="R243" s="36"/>
      <c r="S243" s="36"/>
    </row>
    <row r="244" spans="1:19" ht="47.25" customHeight="1">
      <c r="A244" s="89" t="s">
        <v>300</v>
      </c>
      <c r="B244" s="65" t="s">
        <v>295</v>
      </c>
      <c r="C244" s="19" t="s">
        <v>338</v>
      </c>
      <c r="D244" s="62" t="s">
        <v>720</v>
      </c>
      <c r="E244" s="62"/>
      <c r="F244" s="62" t="str">
        <f t="shared" ref="F244:F248" si="118">IF(E244="","",(IF(E244="non applicable","",IF(E244="2 - Notre système qualité répond partiellement à l'attendu","1",IF(E244="3 - Notre système qualité ne répond pas à l'attendu",0,2)))))</f>
        <v/>
      </c>
      <c r="G244" s="78">
        <f t="shared" ref="G244:G248" si="119">IF(F244="",0,F244)</f>
        <v>0</v>
      </c>
      <c r="H244" s="78" t="str">
        <f t="shared" ref="H244:H247" si="120">IF(F244="","",1)</f>
        <v/>
      </c>
      <c r="I244" s="62"/>
      <c r="J244" s="62"/>
      <c r="K244" s="83"/>
      <c r="L244" s="83"/>
      <c r="M244" s="83"/>
      <c r="N244" s="83" t="s">
        <v>372</v>
      </c>
      <c r="O244" s="83" t="s">
        <v>354</v>
      </c>
      <c r="P244" s="83" t="s">
        <v>21</v>
      </c>
      <c r="Q244" s="83"/>
      <c r="R244" s="10"/>
      <c r="S244" s="10"/>
    </row>
    <row r="245" spans="1:19" ht="71.25" customHeight="1">
      <c r="A245" s="88"/>
      <c r="B245" s="65"/>
      <c r="C245" s="19" t="s">
        <v>514</v>
      </c>
      <c r="D245" s="85"/>
      <c r="E245" s="85"/>
      <c r="F245" s="85" t="str">
        <f t="shared" si="118"/>
        <v/>
      </c>
      <c r="G245" s="79">
        <f t="shared" si="119"/>
        <v>0</v>
      </c>
      <c r="H245" s="79" t="str">
        <f t="shared" si="120"/>
        <v/>
      </c>
      <c r="I245" s="85"/>
      <c r="J245" s="85"/>
      <c r="K245" s="83"/>
      <c r="L245" s="83"/>
      <c r="M245" s="83"/>
      <c r="N245" s="83"/>
      <c r="O245" s="83"/>
      <c r="P245" s="83"/>
      <c r="Q245" s="83"/>
      <c r="R245" s="10"/>
      <c r="S245" s="10"/>
    </row>
    <row r="246" spans="1:19" ht="47.25" customHeight="1">
      <c r="A246" s="88"/>
      <c r="B246" s="65"/>
      <c r="C246" s="19" t="s">
        <v>280</v>
      </c>
      <c r="D246" s="85"/>
      <c r="E246" s="85"/>
      <c r="F246" s="85" t="str">
        <f t="shared" si="118"/>
        <v/>
      </c>
      <c r="G246" s="79">
        <f t="shared" si="119"/>
        <v>0</v>
      </c>
      <c r="H246" s="79" t="str">
        <f t="shared" si="120"/>
        <v/>
      </c>
      <c r="I246" s="85"/>
      <c r="J246" s="85"/>
      <c r="K246" s="83"/>
      <c r="L246" s="83"/>
      <c r="M246" s="83"/>
      <c r="N246" s="83"/>
      <c r="O246" s="83"/>
      <c r="P246" s="83"/>
      <c r="Q246" s="83"/>
      <c r="R246" s="10"/>
      <c r="S246" s="10"/>
    </row>
    <row r="247" spans="1:19" ht="47.25" customHeight="1">
      <c r="A247" s="88"/>
      <c r="B247" s="65"/>
      <c r="C247" s="19" t="s">
        <v>281</v>
      </c>
      <c r="D247" s="63"/>
      <c r="E247" s="63"/>
      <c r="F247" s="63" t="str">
        <f t="shared" si="118"/>
        <v/>
      </c>
      <c r="G247" s="80">
        <f t="shared" si="119"/>
        <v>0</v>
      </c>
      <c r="H247" s="80" t="str">
        <f t="shared" si="120"/>
        <v/>
      </c>
      <c r="I247" s="63"/>
      <c r="J247" s="63"/>
      <c r="K247" s="83"/>
      <c r="L247" s="83"/>
      <c r="M247" s="83"/>
      <c r="N247" s="83"/>
      <c r="O247" s="83"/>
      <c r="P247" s="83"/>
      <c r="Q247" s="83"/>
      <c r="R247" s="10"/>
      <c r="S247" s="10"/>
    </row>
    <row r="248" spans="1:19" ht="193.5" customHeight="1">
      <c r="A248" s="32" t="s">
        <v>301</v>
      </c>
      <c r="B248" s="19" t="s">
        <v>296</v>
      </c>
      <c r="C248" s="19" t="s">
        <v>339</v>
      </c>
      <c r="D248" s="19" t="s">
        <v>721</v>
      </c>
      <c r="E248" s="55"/>
      <c r="F248" s="55" t="str">
        <f t="shared" si="118"/>
        <v/>
      </c>
      <c r="G248" s="56">
        <f t="shared" si="119"/>
        <v>0</v>
      </c>
      <c r="H248" s="56" t="str">
        <f>IF(F248="","",1)</f>
        <v/>
      </c>
      <c r="I248" s="55"/>
      <c r="J248" s="55"/>
      <c r="K248" s="21"/>
      <c r="L248" s="21"/>
      <c r="M248" s="21"/>
      <c r="N248" s="21" t="s">
        <v>372</v>
      </c>
      <c r="O248" s="21" t="s">
        <v>354</v>
      </c>
      <c r="P248" s="21"/>
      <c r="Q248" s="21"/>
      <c r="R248" s="13"/>
      <c r="S248" s="13"/>
    </row>
    <row r="249" spans="1:19" ht="50.1" customHeight="1">
      <c r="A249" s="66" t="s">
        <v>282</v>
      </c>
      <c r="B249" s="66"/>
      <c r="C249" s="66"/>
      <c r="D249" s="66"/>
      <c r="E249" s="66"/>
      <c r="F249" s="66"/>
      <c r="G249" s="66"/>
      <c r="H249" s="66"/>
      <c r="I249" s="66"/>
      <c r="J249" s="66"/>
      <c r="K249" s="36"/>
      <c r="L249" s="36"/>
      <c r="M249" s="36"/>
      <c r="N249" s="36"/>
      <c r="O249" s="36"/>
      <c r="P249" s="36"/>
      <c r="Q249" s="36"/>
      <c r="R249" s="36"/>
      <c r="S249" s="36"/>
    </row>
    <row r="250" spans="1:19" ht="82.5">
      <c r="A250" s="30" t="s">
        <v>302</v>
      </c>
      <c r="B250" s="19" t="s">
        <v>516</v>
      </c>
      <c r="C250" s="19" t="s">
        <v>515</v>
      </c>
      <c r="D250" s="19" t="s">
        <v>677</v>
      </c>
      <c r="E250" s="55"/>
      <c r="F250" s="55" t="str">
        <f t="shared" ref="F250:F252" si="121">IF(E250="","",(IF(E250="non applicable","",IF(E250="2 - Notre système qualité répond partiellement à l'attendu","1",IF(E250="3 - Notre système qualité ne répond pas à l'attendu",0,2)))))</f>
        <v/>
      </c>
      <c r="G250" s="56">
        <f t="shared" ref="G250:G252" si="122">IF(F250="",0,F250)</f>
        <v>0</v>
      </c>
      <c r="H250" s="56" t="str">
        <f>IF(F250="","",1)</f>
        <v/>
      </c>
      <c r="I250" s="55"/>
      <c r="J250" s="55"/>
      <c r="K250" s="21"/>
      <c r="L250" s="21"/>
      <c r="M250" s="21"/>
      <c r="N250" s="21" t="s">
        <v>373</v>
      </c>
      <c r="O250" s="21" t="s">
        <v>385</v>
      </c>
      <c r="P250" s="21" t="s">
        <v>55</v>
      </c>
      <c r="Q250" s="21">
        <v>6</v>
      </c>
      <c r="R250" s="10"/>
      <c r="S250" s="10"/>
    </row>
    <row r="251" spans="1:19" ht="39.75" customHeight="1">
      <c r="A251" s="88" t="s">
        <v>303</v>
      </c>
      <c r="B251" s="65" t="s">
        <v>297</v>
      </c>
      <c r="C251" s="19" t="s">
        <v>283</v>
      </c>
      <c r="D251" s="62" t="s">
        <v>678</v>
      </c>
      <c r="E251" s="62"/>
      <c r="F251" s="62" t="str">
        <f t="shared" si="121"/>
        <v/>
      </c>
      <c r="G251" s="78">
        <f t="shared" si="122"/>
        <v>0</v>
      </c>
      <c r="H251" s="78" t="str">
        <f t="shared" ref="H251:H252" si="123">IF(F251="","",1)</f>
        <v/>
      </c>
      <c r="I251" s="62"/>
      <c r="J251" s="62"/>
      <c r="K251" s="83"/>
      <c r="L251" s="83"/>
      <c r="M251" s="83"/>
      <c r="N251" s="83" t="s">
        <v>373</v>
      </c>
      <c r="O251" s="83" t="s">
        <v>385</v>
      </c>
      <c r="P251" s="83" t="s">
        <v>20</v>
      </c>
      <c r="Q251" s="83"/>
      <c r="R251" s="10"/>
      <c r="S251" s="10"/>
    </row>
    <row r="252" spans="1:19" ht="39.75" customHeight="1">
      <c r="A252" s="88"/>
      <c r="B252" s="65"/>
      <c r="C252" s="19" t="s">
        <v>154</v>
      </c>
      <c r="D252" s="63"/>
      <c r="E252" s="63"/>
      <c r="F252" s="63" t="str">
        <f t="shared" si="121"/>
        <v/>
      </c>
      <c r="G252" s="80">
        <f t="shared" si="122"/>
        <v>0</v>
      </c>
      <c r="H252" s="80" t="str">
        <f t="shared" si="123"/>
        <v/>
      </c>
      <c r="I252" s="63"/>
      <c r="J252" s="63"/>
      <c r="K252" s="83"/>
      <c r="L252" s="83"/>
      <c r="M252" s="83"/>
      <c r="N252" s="83"/>
      <c r="O252" s="83"/>
      <c r="P252" s="83"/>
      <c r="Q252" s="83"/>
      <c r="R252" s="13"/>
      <c r="S252" s="13"/>
    </row>
    <row r="253" spans="1:19" ht="50.1" customHeight="1">
      <c r="A253" s="66" t="s">
        <v>518</v>
      </c>
      <c r="B253" s="66"/>
      <c r="C253" s="66"/>
      <c r="D253" s="66"/>
      <c r="E253" s="66"/>
      <c r="F253" s="66"/>
      <c r="G253" s="66"/>
      <c r="H253" s="66"/>
      <c r="I253" s="66"/>
      <c r="J253" s="66"/>
      <c r="K253" s="36"/>
      <c r="L253" s="36"/>
      <c r="M253" s="36"/>
      <c r="N253" s="36"/>
      <c r="O253" s="36"/>
      <c r="P253" s="36"/>
      <c r="Q253" s="36"/>
      <c r="R253" s="36"/>
      <c r="S253" s="36"/>
    </row>
    <row r="254" spans="1:19" ht="94.5" customHeight="1">
      <c r="A254" s="30" t="s">
        <v>304</v>
      </c>
      <c r="B254" s="19" t="s">
        <v>593</v>
      </c>
      <c r="C254" s="19" t="s">
        <v>594</v>
      </c>
      <c r="D254" s="19" t="s">
        <v>722</v>
      </c>
      <c r="E254" s="55"/>
      <c r="F254" s="55" t="str">
        <f t="shared" ref="F254:F256" si="124">IF(E254="","",(IF(E254="non applicable","",IF(E254="2 - Notre système qualité répond partiellement à l'attendu","1",IF(E254="3 - Notre système qualité ne répond pas à l'attendu",0,2)))))</f>
        <v/>
      </c>
      <c r="G254" s="56">
        <f t="shared" ref="G254:G256" si="125">IF(F254="",0,F254)</f>
        <v>0</v>
      </c>
      <c r="H254" s="56" t="str">
        <f>IF(F254="","",1)</f>
        <v/>
      </c>
      <c r="I254" s="55"/>
      <c r="J254" s="55"/>
      <c r="K254" s="21"/>
      <c r="L254" s="21"/>
      <c r="M254" s="21"/>
      <c r="N254" s="21" t="s">
        <v>374</v>
      </c>
      <c r="O254" s="21" t="s">
        <v>386</v>
      </c>
      <c r="P254" s="21" t="s">
        <v>45</v>
      </c>
      <c r="Q254" s="21">
        <v>5</v>
      </c>
      <c r="R254" s="10"/>
      <c r="S254" s="10"/>
    </row>
    <row r="255" spans="1:19" ht="49.5">
      <c r="A255" s="30" t="s">
        <v>305</v>
      </c>
      <c r="B255" s="19" t="s">
        <v>298</v>
      </c>
      <c r="C255" s="19" t="s">
        <v>154</v>
      </c>
      <c r="D255" s="19" t="s">
        <v>679</v>
      </c>
      <c r="E255" s="55"/>
      <c r="F255" s="55" t="str">
        <f t="shared" si="124"/>
        <v/>
      </c>
      <c r="G255" s="56">
        <f t="shared" si="125"/>
        <v>0</v>
      </c>
      <c r="H255" s="56" t="str">
        <f>IF(F255="","",1)</f>
        <v/>
      </c>
      <c r="I255" s="55"/>
      <c r="J255" s="55"/>
      <c r="K255" s="21"/>
      <c r="L255" s="21"/>
      <c r="M255" s="21"/>
      <c r="N255" s="21" t="s">
        <v>374</v>
      </c>
      <c r="O255" s="21" t="s">
        <v>386</v>
      </c>
      <c r="P255" s="21" t="s">
        <v>20</v>
      </c>
      <c r="Q255" s="21"/>
      <c r="R255" s="10"/>
      <c r="S255" s="10"/>
    </row>
    <row r="256" spans="1:19" ht="117" customHeight="1">
      <c r="A256" s="30" t="s">
        <v>306</v>
      </c>
      <c r="B256" s="19" t="s">
        <v>595</v>
      </c>
      <c r="C256" s="19" t="s">
        <v>284</v>
      </c>
      <c r="D256" s="19" t="s">
        <v>680</v>
      </c>
      <c r="E256" s="55"/>
      <c r="F256" s="55" t="str">
        <f t="shared" si="124"/>
        <v/>
      </c>
      <c r="G256" s="56">
        <f t="shared" si="125"/>
        <v>0</v>
      </c>
      <c r="H256" s="56" t="str">
        <f>IF(F256="","",1)</f>
        <v/>
      </c>
      <c r="I256" s="55"/>
      <c r="J256" s="55"/>
      <c r="K256" s="21"/>
      <c r="L256" s="21"/>
      <c r="M256" s="21"/>
      <c r="N256" s="21"/>
      <c r="O256" s="21"/>
      <c r="P256" s="21"/>
      <c r="Q256" s="21"/>
      <c r="R256" s="13"/>
      <c r="S256" s="13"/>
    </row>
    <row r="257" spans="1:19" ht="50.1" customHeight="1">
      <c r="A257" s="66" t="s">
        <v>285</v>
      </c>
      <c r="B257" s="66"/>
      <c r="C257" s="66"/>
      <c r="D257" s="66"/>
      <c r="E257" s="66"/>
      <c r="F257" s="66"/>
      <c r="G257" s="66"/>
      <c r="H257" s="66"/>
      <c r="I257" s="66"/>
      <c r="J257" s="66"/>
      <c r="K257" s="36"/>
      <c r="L257" s="36"/>
      <c r="M257" s="36"/>
      <c r="N257" s="36"/>
      <c r="O257" s="36"/>
      <c r="P257" s="36"/>
      <c r="Q257" s="36"/>
      <c r="R257" s="36"/>
      <c r="S257" s="36"/>
    </row>
    <row r="258" spans="1:19" ht="51" customHeight="1">
      <c r="A258" s="88" t="s">
        <v>307</v>
      </c>
      <c r="B258" s="65" t="s">
        <v>596</v>
      </c>
      <c r="C258" s="33" t="s">
        <v>286</v>
      </c>
      <c r="D258" s="62" t="s">
        <v>723</v>
      </c>
      <c r="E258" s="62"/>
      <c r="F258" s="62" t="str">
        <f t="shared" ref="F258:F265" si="126">IF(E258="","",(IF(E258="non applicable","",IF(E258="2 - Notre système qualité répond partiellement à l'attendu","1",IF(E258="3 - Notre système qualité ne répond pas à l'attendu",0,2)))))</f>
        <v/>
      </c>
      <c r="G258" s="78">
        <f t="shared" ref="G258:G265" si="127">IF(F258="",0,F258)</f>
        <v>0</v>
      </c>
      <c r="H258" s="78" t="str">
        <f t="shared" ref="H258:H264" si="128">IF(F258="","",1)</f>
        <v/>
      </c>
      <c r="I258" s="62"/>
      <c r="J258" s="62"/>
      <c r="K258" s="83"/>
      <c r="L258" s="83"/>
      <c r="M258" s="83"/>
      <c r="N258" s="83" t="s">
        <v>374</v>
      </c>
      <c r="O258" s="83" t="s">
        <v>386</v>
      </c>
      <c r="P258" s="83" t="s">
        <v>395</v>
      </c>
      <c r="Q258" s="83">
        <v>5</v>
      </c>
      <c r="R258" s="10"/>
      <c r="S258" s="10"/>
    </row>
    <row r="259" spans="1:19" ht="51" customHeight="1">
      <c r="A259" s="88"/>
      <c r="B259" s="65"/>
      <c r="C259" s="33" t="s">
        <v>287</v>
      </c>
      <c r="D259" s="85"/>
      <c r="E259" s="85"/>
      <c r="F259" s="85" t="str">
        <f t="shared" si="126"/>
        <v/>
      </c>
      <c r="G259" s="79">
        <f t="shared" si="127"/>
        <v>0</v>
      </c>
      <c r="H259" s="79" t="str">
        <f t="shared" si="128"/>
        <v/>
      </c>
      <c r="I259" s="85"/>
      <c r="J259" s="85"/>
      <c r="K259" s="83"/>
      <c r="L259" s="83"/>
      <c r="M259" s="83"/>
      <c r="N259" s="83"/>
      <c r="O259" s="83"/>
      <c r="P259" s="83"/>
      <c r="Q259" s="83"/>
      <c r="R259" s="10"/>
      <c r="S259" s="10"/>
    </row>
    <row r="260" spans="1:19" ht="51" customHeight="1">
      <c r="A260" s="88"/>
      <c r="B260" s="65"/>
      <c r="C260" s="19" t="s">
        <v>527</v>
      </c>
      <c r="D260" s="85"/>
      <c r="E260" s="85"/>
      <c r="F260" s="85" t="str">
        <f t="shared" si="126"/>
        <v/>
      </c>
      <c r="G260" s="79">
        <f t="shared" si="127"/>
        <v>0</v>
      </c>
      <c r="H260" s="79" t="str">
        <f t="shared" si="128"/>
        <v/>
      </c>
      <c r="I260" s="85"/>
      <c r="J260" s="85"/>
      <c r="K260" s="83"/>
      <c r="L260" s="83"/>
      <c r="M260" s="83"/>
      <c r="N260" s="83"/>
      <c r="O260" s="83"/>
      <c r="P260" s="83"/>
      <c r="Q260" s="83"/>
      <c r="R260" s="10"/>
      <c r="S260" s="10"/>
    </row>
    <row r="261" spans="1:19" ht="51" customHeight="1">
      <c r="A261" s="88"/>
      <c r="B261" s="65"/>
      <c r="C261" s="19" t="s">
        <v>528</v>
      </c>
      <c r="D261" s="85"/>
      <c r="E261" s="85"/>
      <c r="F261" s="85" t="str">
        <f t="shared" si="126"/>
        <v/>
      </c>
      <c r="G261" s="79">
        <f t="shared" si="127"/>
        <v>0</v>
      </c>
      <c r="H261" s="79" t="str">
        <f t="shared" si="128"/>
        <v/>
      </c>
      <c r="I261" s="85"/>
      <c r="J261" s="85"/>
      <c r="K261" s="83"/>
      <c r="L261" s="83"/>
      <c r="M261" s="83"/>
      <c r="N261" s="83"/>
      <c r="O261" s="83"/>
      <c r="P261" s="83"/>
      <c r="Q261" s="83"/>
      <c r="R261" s="10"/>
      <c r="S261" s="10"/>
    </row>
    <row r="262" spans="1:19" ht="51" customHeight="1">
      <c r="A262" s="88"/>
      <c r="B262" s="65"/>
      <c r="C262" s="19" t="s">
        <v>441</v>
      </c>
      <c r="D262" s="85"/>
      <c r="E262" s="85"/>
      <c r="F262" s="85" t="str">
        <f t="shared" si="126"/>
        <v/>
      </c>
      <c r="G262" s="79">
        <f t="shared" si="127"/>
        <v>0</v>
      </c>
      <c r="H262" s="79" t="str">
        <f t="shared" si="128"/>
        <v/>
      </c>
      <c r="I262" s="85"/>
      <c r="J262" s="85"/>
      <c r="K262" s="83"/>
      <c r="L262" s="83"/>
      <c r="M262" s="83"/>
      <c r="N262" s="83"/>
      <c r="O262" s="83"/>
      <c r="P262" s="83"/>
      <c r="Q262" s="83"/>
      <c r="R262" s="10"/>
      <c r="S262" s="10"/>
    </row>
    <row r="263" spans="1:19" ht="51" customHeight="1">
      <c r="A263" s="88"/>
      <c r="B263" s="65"/>
      <c r="C263" s="19" t="s">
        <v>517</v>
      </c>
      <c r="D263" s="85"/>
      <c r="E263" s="85"/>
      <c r="F263" s="85" t="str">
        <f t="shared" si="126"/>
        <v/>
      </c>
      <c r="G263" s="79">
        <f t="shared" si="127"/>
        <v>0</v>
      </c>
      <c r="H263" s="79" t="str">
        <f t="shared" si="128"/>
        <v/>
      </c>
      <c r="I263" s="85"/>
      <c r="J263" s="85"/>
      <c r="K263" s="83"/>
      <c r="L263" s="83"/>
      <c r="M263" s="83"/>
      <c r="N263" s="83"/>
      <c r="O263" s="83"/>
      <c r="P263" s="83"/>
      <c r="Q263" s="83"/>
      <c r="R263" s="10"/>
      <c r="S263" s="10"/>
    </row>
    <row r="264" spans="1:19" ht="51" customHeight="1">
      <c r="A264" s="88"/>
      <c r="B264" s="65"/>
      <c r="C264" s="19" t="s">
        <v>288</v>
      </c>
      <c r="D264" s="63"/>
      <c r="E264" s="63"/>
      <c r="F264" s="63" t="str">
        <f t="shared" si="126"/>
        <v/>
      </c>
      <c r="G264" s="80">
        <f t="shared" si="127"/>
        <v>0</v>
      </c>
      <c r="H264" s="80" t="str">
        <f t="shared" si="128"/>
        <v/>
      </c>
      <c r="I264" s="63"/>
      <c r="J264" s="63"/>
      <c r="K264" s="83"/>
      <c r="L264" s="83"/>
      <c r="M264" s="83"/>
      <c r="N264" s="83"/>
      <c r="O264" s="83"/>
      <c r="P264" s="83"/>
      <c r="Q264" s="83"/>
      <c r="R264" s="10"/>
      <c r="S264" s="10"/>
    </row>
    <row r="265" spans="1:19" ht="82.5">
      <c r="A265" s="32" t="s">
        <v>308</v>
      </c>
      <c r="B265" s="19" t="s">
        <v>299</v>
      </c>
      <c r="C265" s="18" t="s">
        <v>404</v>
      </c>
      <c r="D265" s="19" t="s">
        <v>724</v>
      </c>
      <c r="E265" s="55"/>
      <c r="F265" s="55" t="str">
        <f t="shared" si="126"/>
        <v/>
      </c>
      <c r="G265" s="56">
        <f t="shared" si="127"/>
        <v>0</v>
      </c>
      <c r="H265" s="56" t="str">
        <f>IF(F265="","",1)</f>
        <v/>
      </c>
      <c r="I265" s="55"/>
      <c r="J265" s="55"/>
      <c r="K265" s="21"/>
      <c r="L265" s="21" t="s">
        <v>401</v>
      </c>
      <c r="M265" s="21" t="s">
        <v>401</v>
      </c>
      <c r="N265" s="21"/>
      <c r="O265" s="21"/>
      <c r="P265" s="21"/>
      <c r="Q265" s="21"/>
      <c r="R265" s="13"/>
      <c r="S265" s="13"/>
    </row>
    <row r="266" spans="1:19" ht="50.1" customHeight="1">
      <c r="A266" s="66" t="s">
        <v>519</v>
      </c>
      <c r="B266" s="66"/>
      <c r="C266" s="66"/>
      <c r="D266" s="66"/>
      <c r="E266" s="66"/>
      <c r="F266" s="66"/>
      <c r="G266" s="66"/>
      <c r="H266" s="66"/>
      <c r="I266" s="66"/>
      <c r="J266" s="66"/>
      <c r="K266" s="36"/>
      <c r="L266" s="36"/>
      <c r="M266" s="36"/>
      <c r="N266" s="36"/>
      <c r="O266" s="36"/>
      <c r="P266" s="36"/>
      <c r="Q266" s="36"/>
      <c r="R266" s="36"/>
      <c r="S266" s="36"/>
    </row>
    <row r="267" spans="1:19" ht="82.5">
      <c r="A267" s="30" t="s">
        <v>316</v>
      </c>
      <c r="B267" s="19" t="s">
        <v>520</v>
      </c>
      <c r="C267" s="19" t="s">
        <v>289</v>
      </c>
      <c r="D267" s="19" t="s">
        <v>684</v>
      </c>
      <c r="E267" s="55"/>
      <c r="F267" s="55" t="str">
        <f t="shared" ref="F267:F270" si="129">IF(E267="","",(IF(E267="non applicable","",IF(E267="2 - Notre système qualité répond partiellement à l'attendu","1",IF(E267="3 - Notre système qualité ne répond pas à l'attendu",0,2)))))</f>
        <v/>
      </c>
      <c r="G267" s="56">
        <f t="shared" ref="G267:G270" si="130">IF(F267="",0,F267)</f>
        <v>0</v>
      </c>
      <c r="H267" s="56" t="str">
        <f>IF(F267="","",1)</f>
        <v/>
      </c>
      <c r="I267" s="55"/>
      <c r="J267" s="55"/>
      <c r="K267" s="21"/>
      <c r="L267" s="21"/>
      <c r="M267" s="21"/>
      <c r="N267" s="21"/>
      <c r="O267" s="21"/>
      <c r="P267" s="21" t="s">
        <v>396</v>
      </c>
      <c r="Q267" s="21"/>
      <c r="R267" s="10"/>
      <c r="S267" s="10"/>
    </row>
    <row r="268" spans="1:19" ht="53.25" customHeight="1">
      <c r="A268" s="88" t="s">
        <v>317</v>
      </c>
      <c r="B268" s="65" t="s">
        <v>309</v>
      </c>
      <c r="C268" s="19" t="s">
        <v>291</v>
      </c>
      <c r="D268" s="62" t="s">
        <v>681</v>
      </c>
      <c r="E268" s="62"/>
      <c r="F268" s="62" t="str">
        <f t="shared" si="129"/>
        <v/>
      </c>
      <c r="G268" s="78">
        <f t="shared" si="130"/>
        <v>0</v>
      </c>
      <c r="H268" s="78" t="str">
        <f t="shared" ref="H268:H269" si="131">IF(F268="","",1)</f>
        <v/>
      </c>
      <c r="I268" s="62"/>
      <c r="J268" s="62"/>
      <c r="K268" s="83"/>
      <c r="L268" s="83"/>
      <c r="M268" s="83"/>
      <c r="N268" s="83"/>
      <c r="O268" s="83"/>
      <c r="P268" s="83"/>
      <c r="Q268" s="83"/>
      <c r="R268" s="10"/>
      <c r="S268" s="10"/>
    </row>
    <row r="269" spans="1:19" ht="53.25" customHeight="1">
      <c r="A269" s="88"/>
      <c r="B269" s="65"/>
      <c r="C269" s="19" t="s">
        <v>597</v>
      </c>
      <c r="D269" s="63"/>
      <c r="E269" s="63"/>
      <c r="F269" s="63" t="str">
        <f t="shared" si="129"/>
        <v/>
      </c>
      <c r="G269" s="80">
        <f t="shared" si="130"/>
        <v>0</v>
      </c>
      <c r="H269" s="80" t="str">
        <f t="shared" si="131"/>
        <v/>
      </c>
      <c r="I269" s="63"/>
      <c r="J269" s="63"/>
      <c r="K269" s="83"/>
      <c r="L269" s="83"/>
      <c r="M269" s="83"/>
      <c r="N269" s="83"/>
      <c r="O269" s="83"/>
      <c r="P269" s="83"/>
      <c r="Q269" s="83"/>
      <c r="R269" s="10"/>
      <c r="S269" s="10"/>
    </row>
    <row r="270" spans="1:19" ht="115.5">
      <c r="A270" s="30" t="s">
        <v>318</v>
      </c>
      <c r="B270" s="19" t="s">
        <v>443</v>
      </c>
      <c r="C270" s="19" t="s">
        <v>290</v>
      </c>
      <c r="D270" s="19" t="s">
        <v>725</v>
      </c>
      <c r="E270" s="55"/>
      <c r="F270" s="55" t="str">
        <f t="shared" si="129"/>
        <v/>
      </c>
      <c r="G270" s="56">
        <f t="shared" si="130"/>
        <v>0</v>
      </c>
      <c r="H270" s="56" t="str">
        <f>IF(F270="","",1)</f>
        <v/>
      </c>
      <c r="I270" s="55"/>
      <c r="J270" s="55"/>
      <c r="K270" s="21"/>
      <c r="L270" s="21"/>
      <c r="M270" s="21"/>
      <c r="N270" s="21"/>
      <c r="O270" s="21"/>
      <c r="P270" s="21" t="s">
        <v>429</v>
      </c>
      <c r="Q270" s="21"/>
      <c r="R270" s="7"/>
      <c r="S270" s="7"/>
    </row>
    <row r="271" spans="1:19" ht="50.1" customHeight="1">
      <c r="A271" s="66" t="s">
        <v>292</v>
      </c>
      <c r="B271" s="66"/>
      <c r="C271" s="66"/>
      <c r="D271" s="66"/>
      <c r="E271" s="66"/>
      <c r="F271" s="66"/>
      <c r="G271" s="66"/>
      <c r="H271" s="66"/>
      <c r="I271" s="66"/>
      <c r="J271" s="66"/>
      <c r="K271" s="36"/>
      <c r="L271" s="36"/>
      <c r="M271" s="36"/>
      <c r="N271" s="36"/>
      <c r="O271" s="36"/>
      <c r="P271" s="36"/>
      <c r="Q271" s="36"/>
      <c r="R271" s="36"/>
      <c r="S271" s="36"/>
    </row>
    <row r="272" spans="1:19" ht="112.5" customHeight="1">
      <c r="A272" s="34" t="s">
        <v>319</v>
      </c>
      <c r="B272" s="24" t="s">
        <v>521</v>
      </c>
      <c r="C272" s="24" t="s">
        <v>283</v>
      </c>
      <c r="D272" s="19" t="s">
        <v>682</v>
      </c>
      <c r="E272" s="55"/>
      <c r="F272" s="55" t="str">
        <f t="shared" ref="F272:F274" si="132">IF(E272="","",(IF(E272="non applicable","",IF(E272="2 - Notre système qualité répond partiellement à l'attendu","1",IF(E272="3 - Notre système qualité ne répond pas à l'attendu",0,2)))))</f>
        <v/>
      </c>
      <c r="G272" s="56">
        <f t="shared" ref="G272:G274" si="133">IF(F272="",0,F272)</f>
        <v>0</v>
      </c>
      <c r="H272" s="56" t="str">
        <f>IF(F272="","",1)</f>
        <v/>
      </c>
      <c r="I272" s="55"/>
      <c r="J272" s="55"/>
      <c r="K272" s="21"/>
      <c r="L272" s="21"/>
      <c r="M272" s="21" t="s">
        <v>401</v>
      </c>
      <c r="N272" s="21"/>
      <c r="O272" s="21"/>
      <c r="P272" s="21"/>
      <c r="Q272" s="21"/>
      <c r="R272" s="10"/>
      <c r="S272" s="10"/>
    </row>
    <row r="273" spans="1:19" ht="247.5">
      <c r="A273" s="34" t="s">
        <v>320</v>
      </c>
      <c r="B273" s="47" t="s">
        <v>598</v>
      </c>
      <c r="C273" s="24" t="s">
        <v>293</v>
      </c>
      <c r="D273" s="46" t="s">
        <v>726</v>
      </c>
      <c r="E273" s="55"/>
      <c r="F273" s="55" t="str">
        <f t="shared" si="132"/>
        <v/>
      </c>
      <c r="G273" s="56">
        <f t="shared" si="133"/>
        <v>0</v>
      </c>
      <c r="H273" s="56" t="str">
        <f>IF(F273="","",1)</f>
        <v/>
      </c>
      <c r="I273" s="55"/>
      <c r="J273" s="55"/>
      <c r="K273" s="21"/>
      <c r="L273" s="21"/>
      <c r="M273" s="21"/>
      <c r="N273" s="21" t="s">
        <v>375</v>
      </c>
      <c r="O273" s="21" t="s">
        <v>387</v>
      </c>
      <c r="P273" s="21" t="s">
        <v>397</v>
      </c>
      <c r="Q273" s="21"/>
      <c r="R273" s="10"/>
      <c r="S273" s="10" t="s">
        <v>756</v>
      </c>
    </row>
    <row r="274" spans="1:19" ht="123" customHeight="1">
      <c r="A274" s="30" t="s">
        <v>321</v>
      </c>
      <c r="B274" s="19" t="s">
        <v>310</v>
      </c>
      <c r="C274" s="19" t="s">
        <v>294</v>
      </c>
      <c r="D274" s="19" t="s">
        <v>727</v>
      </c>
      <c r="E274" s="55"/>
      <c r="F274" s="55" t="str">
        <f t="shared" si="132"/>
        <v/>
      </c>
      <c r="G274" s="56">
        <f t="shared" si="133"/>
        <v>0</v>
      </c>
      <c r="H274" s="56" t="str">
        <f>IF(F274="","",1)</f>
        <v/>
      </c>
      <c r="I274" s="55"/>
      <c r="J274" s="55"/>
      <c r="K274" s="21"/>
      <c r="L274" s="21"/>
      <c r="M274" s="21"/>
      <c r="N274" s="21" t="s">
        <v>375</v>
      </c>
      <c r="O274" s="21" t="s">
        <v>387</v>
      </c>
      <c r="P274" s="21" t="s">
        <v>20</v>
      </c>
      <c r="Q274" s="21"/>
      <c r="R274" s="10"/>
      <c r="S274" s="10"/>
    </row>
    <row r="275" spans="1:19">
      <c r="N275" s="17"/>
      <c r="Q275" s="17"/>
    </row>
    <row r="276" spans="1:19">
      <c r="N276" s="17"/>
      <c r="Q276" s="17"/>
    </row>
    <row r="277" spans="1:19">
      <c r="N277" s="17"/>
      <c r="Q277" s="17"/>
    </row>
    <row r="278" spans="1:19">
      <c r="N278" s="17"/>
      <c r="Q278" s="17"/>
    </row>
    <row r="279" spans="1:19">
      <c r="N279" s="17"/>
      <c r="Q279" s="17"/>
    </row>
    <row r="280" spans="1:19">
      <c r="N280" s="17"/>
      <c r="Q280" s="17"/>
    </row>
    <row r="281" spans="1:19">
      <c r="N281" s="17"/>
      <c r="Q281" s="17"/>
    </row>
    <row r="282" spans="1:19">
      <c r="N282" s="17"/>
      <c r="Q282" s="17"/>
    </row>
    <row r="283" spans="1:19">
      <c r="N283" s="17"/>
      <c r="Q283" s="17"/>
    </row>
    <row r="284" spans="1:19">
      <c r="N284" s="17"/>
      <c r="Q284" s="17"/>
    </row>
    <row r="285" spans="1:19">
      <c r="N285" s="17"/>
      <c r="Q285" s="17"/>
    </row>
    <row r="286" spans="1:19">
      <c r="N286" s="17"/>
      <c r="Q286" s="17"/>
    </row>
    <row r="287" spans="1:19">
      <c r="N287" s="17"/>
      <c r="Q287" s="17"/>
    </row>
    <row r="288" spans="1:19">
      <c r="N288" s="17"/>
      <c r="Q288" s="17"/>
    </row>
    <row r="289" spans="14:17">
      <c r="N289" s="17"/>
      <c r="Q289" s="17"/>
    </row>
    <row r="290" spans="14:17">
      <c r="N290" s="17"/>
      <c r="Q290" s="17"/>
    </row>
    <row r="291" spans="14:17">
      <c r="N291" s="17"/>
      <c r="Q291" s="17"/>
    </row>
    <row r="292" spans="14:17">
      <c r="N292" s="17"/>
      <c r="Q292" s="17"/>
    </row>
    <row r="293" spans="14:17">
      <c r="N293" s="17"/>
      <c r="Q293" s="17"/>
    </row>
    <row r="294" spans="14:17">
      <c r="N294" s="17"/>
      <c r="Q294" s="17"/>
    </row>
    <row r="295" spans="14:17">
      <c r="N295" s="17"/>
      <c r="Q295" s="17"/>
    </row>
    <row r="296" spans="14:17">
      <c r="N296" s="17"/>
      <c r="Q296" s="17"/>
    </row>
    <row r="297" spans="14:17">
      <c r="N297" s="17"/>
      <c r="Q297" s="17"/>
    </row>
    <row r="298" spans="14:17">
      <c r="N298" s="17"/>
      <c r="Q298" s="17"/>
    </row>
    <row r="299" spans="14:17">
      <c r="N299" s="17"/>
      <c r="Q299" s="17"/>
    </row>
    <row r="300" spans="14:17">
      <c r="N300" s="17"/>
      <c r="Q300" s="17"/>
    </row>
    <row r="301" spans="14:17">
      <c r="N301" s="17"/>
      <c r="Q301" s="17"/>
    </row>
    <row r="302" spans="14:17">
      <c r="N302" s="17"/>
      <c r="Q302" s="17"/>
    </row>
    <row r="303" spans="14:17">
      <c r="N303" s="17"/>
      <c r="Q303" s="17"/>
    </row>
    <row r="304" spans="14:17">
      <c r="N304" s="17"/>
      <c r="Q304" s="17"/>
    </row>
    <row r="305" spans="14:17">
      <c r="N305" s="17"/>
      <c r="Q305" s="17"/>
    </row>
    <row r="306" spans="14:17">
      <c r="N306" s="17"/>
      <c r="Q306" s="17"/>
    </row>
    <row r="307" spans="14:17">
      <c r="N307" s="17"/>
      <c r="Q307" s="17"/>
    </row>
    <row r="308" spans="14:17">
      <c r="N308" s="17"/>
      <c r="Q308" s="17"/>
    </row>
    <row r="309" spans="14:17">
      <c r="N309" s="17"/>
      <c r="Q309" s="17"/>
    </row>
    <row r="310" spans="14:17">
      <c r="N310" s="17"/>
      <c r="Q310" s="17"/>
    </row>
    <row r="311" spans="14:17">
      <c r="N311" s="17"/>
      <c r="Q311" s="17"/>
    </row>
    <row r="312" spans="14:17">
      <c r="N312" s="17"/>
      <c r="Q312" s="17"/>
    </row>
    <row r="313" spans="14:17">
      <c r="N313" s="17"/>
      <c r="Q313" s="17"/>
    </row>
    <row r="314" spans="14:17">
      <c r="N314" s="17"/>
      <c r="Q314" s="17"/>
    </row>
    <row r="315" spans="14:17">
      <c r="N315" s="17"/>
      <c r="Q315" s="17"/>
    </row>
    <row r="316" spans="14:17">
      <c r="N316" s="17"/>
      <c r="Q316" s="17"/>
    </row>
    <row r="317" spans="14:17">
      <c r="N317" s="17"/>
      <c r="Q317" s="17"/>
    </row>
    <row r="318" spans="14:17">
      <c r="N318" s="17"/>
      <c r="Q318" s="17"/>
    </row>
    <row r="319" spans="14:17">
      <c r="N319" s="17"/>
      <c r="Q319" s="17"/>
    </row>
    <row r="320" spans="14:17">
      <c r="N320" s="17"/>
      <c r="Q320" s="17"/>
    </row>
    <row r="321" spans="14:17">
      <c r="N321" s="17"/>
      <c r="Q321" s="17"/>
    </row>
    <row r="322" spans="14:17">
      <c r="N322" s="17"/>
      <c r="Q322" s="17"/>
    </row>
    <row r="323" spans="14:17">
      <c r="N323" s="17"/>
      <c r="Q323" s="17"/>
    </row>
    <row r="324" spans="14:17">
      <c r="N324" s="17"/>
      <c r="Q324" s="17"/>
    </row>
    <row r="325" spans="14:17">
      <c r="N325" s="17"/>
      <c r="Q325" s="17"/>
    </row>
    <row r="326" spans="14:17">
      <c r="N326" s="17"/>
      <c r="Q326" s="17"/>
    </row>
    <row r="327" spans="14:17">
      <c r="N327" s="17"/>
      <c r="Q327" s="17"/>
    </row>
    <row r="328" spans="14:17">
      <c r="N328" s="17"/>
      <c r="Q328" s="17"/>
    </row>
    <row r="329" spans="14:17">
      <c r="N329" s="17"/>
      <c r="Q329" s="17"/>
    </row>
    <row r="330" spans="14:17">
      <c r="N330" s="17"/>
      <c r="Q330" s="17"/>
    </row>
    <row r="331" spans="14:17">
      <c r="N331" s="17"/>
      <c r="Q331" s="17"/>
    </row>
    <row r="332" spans="14:17">
      <c r="N332" s="17"/>
      <c r="Q332" s="17"/>
    </row>
    <row r="333" spans="14:17">
      <c r="N333" s="17"/>
      <c r="Q333" s="17"/>
    </row>
    <row r="334" spans="14:17">
      <c r="N334" s="17"/>
      <c r="Q334" s="17"/>
    </row>
    <row r="335" spans="14:17">
      <c r="N335" s="17"/>
      <c r="Q335" s="17"/>
    </row>
    <row r="336" spans="14:17">
      <c r="N336" s="17"/>
      <c r="Q336" s="17"/>
    </row>
    <row r="337" spans="14:17">
      <c r="N337" s="17"/>
      <c r="Q337" s="17"/>
    </row>
    <row r="338" spans="14:17">
      <c r="N338" s="17"/>
      <c r="Q338" s="17"/>
    </row>
    <row r="339" spans="14:17">
      <c r="N339" s="17"/>
      <c r="Q339" s="17"/>
    </row>
    <row r="340" spans="14:17">
      <c r="N340" s="17"/>
      <c r="Q340" s="17"/>
    </row>
    <row r="341" spans="14:17">
      <c r="N341" s="17"/>
      <c r="Q341" s="17"/>
    </row>
    <row r="342" spans="14:17">
      <c r="N342" s="17"/>
      <c r="Q342" s="17"/>
    </row>
    <row r="343" spans="14:17">
      <c r="N343" s="17"/>
      <c r="Q343" s="17"/>
    </row>
    <row r="344" spans="14:17">
      <c r="N344" s="17"/>
      <c r="Q344" s="17"/>
    </row>
    <row r="345" spans="14:17">
      <c r="N345" s="17"/>
      <c r="Q345" s="17"/>
    </row>
    <row r="346" spans="14:17">
      <c r="N346" s="17"/>
      <c r="Q346" s="17"/>
    </row>
    <row r="347" spans="14:17">
      <c r="N347" s="17"/>
      <c r="Q347" s="17"/>
    </row>
    <row r="348" spans="14:17">
      <c r="N348" s="17"/>
      <c r="Q348" s="17"/>
    </row>
    <row r="349" spans="14:17">
      <c r="N349" s="17"/>
      <c r="Q349" s="17"/>
    </row>
    <row r="350" spans="14:17">
      <c r="N350" s="17"/>
      <c r="Q350" s="17"/>
    </row>
    <row r="351" spans="14:17">
      <c r="N351" s="17"/>
      <c r="Q351" s="17"/>
    </row>
    <row r="352" spans="14:17">
      <c r="N352" s="17"/>
      <c r="Q352" s="17"/>
    </row>
    <row r="353" spans="14:17">
      <c r="N353" s="17"/>
      <c r="Q353" s="17"/>
    </row>
    <row r="354" spans="14:17">
      <c r="N354" s="17"/>
      <c r="Q354" s="17"/>
    </row>
    <row r="355" spans="14:17">
      <c r="N355" s="17"/>
      <c r="Q355" s="17"/>
    </row>
    <row r="356" spans="14:17">
      <c r="N356" s="17"/>
      <c r="Q356" s="17"/>
    </row>
    <row r="357" spans="14:17">
      <c r="N357" s="17"/>
      <c r="Q357" s="17"/>
    </row>
    <row r="358" spans="14:17">
      <c r="N358" s="17"/>
      <c r="Q358" s="17"/>
    </row>
    <row r="359" spans="14:17">
      <c r="N359" s="17"/>
      <c r="Q359" s="17"/>
    </row>
    <row r="360" spans="14:17">
      <c r="N360" s="17"/>
      <c r="Q360" s="17"/>
    </row>
    <row r="361" spans="14:17">
      <c r="N361" s="17"/>
      <c r="Q361" s="17"/>
    </row>
    <row r="362" spans="14:17">
      <c r="N362" s="17"/>
      <c r="Q362" s="17"/>
    </row>
    <row r="363" spans="14:17">
      <c r="N363" s="17"/>
      <c r="Q363" s="17"/>
    </row>
    <row r="364" spans="14:17">
      <c r="N364" s="17"/>
      <c r="Q364" s="17"/>
    </row>
    <row r="365" spans="14:17">
      <c r="N365" s="17"/>
      <c r="Q365" s="17"/>
    </row>
    <row r="366" spans="14:17">
      <c r="N366" s="17"/>
      <c r="Q366" s="17"/>
    </row>
    <row r="367" spans="14:17">
      <c r="N367" s="17"/>
      <c r="Q367" s="17"/>
    </row>
    <row r="368" spans="14:17">
      <c r="N368" s="17"/>
      <c r="Q368" s="17"/>
    </row>
    <row r="369" spans="14:17">
      <c r="N369" s="17"/>
      <c r="Q369" s="17"/>
    </row>
    <row r="370" spans="14:17">
      <c r="N370" s="17"/>
      <c r="Q370" s="17"/>
    </row>
    <row r="371" spans="14:17">
      <c r="N371" s="17"/>
      <c r="Q371" s="17"/>
    </row>
    <row r="372" spans="14:17">
      <c r="N372" s="17"/>
      <c r="Q372" s="17"/>
    </row>
    <row r="373" spans="14:17">
      <c r="N373" s="17"/>
      <c r="Q373" s="17"/>
    </row>
    <row r="374" spans="14:17">
      <c r="N374" s="17"/>
      <c r="Q374" s="17"/>
    </row>
    <row r="375" spans="14:17">
      <c r="N375" s="17"/>
      <c r="Q375" s="17"/>
    </row>
    <row r="376" spans="14:17">
      <c r="N376" s="17"/>
      <c r="Q376" s="17"/>
    </row>
    <row r="377" spans="14:17">
      <c r="N377" s="17"/>
      <c r="Q377" s="17"/>
    </row>
    <row r="378" spans="14:17">
      <c r="N378" s="17"/>
      <c r="Q378" s="17"/>
    </row>
    <row r="379" spans="14:17">
      <c r="N379" s="17"/>
      <c r="Q379" s="17"/>
    </row>
    <row r="380" spans="14:17">
      <c r="N380" s="17"/>
      <c r="Q380" s="17"/>
    </row>
    <row r="381" spans="14:17">
      <c r="N381" s="17"/>
      <c r="Q381" s="17"/>
    </row>
    <row r="382" spans="14:17">
      <c r="N382" s="17"/>
      <c r="Q382" s="17"/>
    </row>
    <row r="383" spans="14:17">
      <c r="N383" s="17"/>
      <c r="Q383" s="17"/>
    </row>
    <row r="384" spans="14:17">
      <c r="N384" s="17"/>
      <c r="Q384" s="17"/>
    </row>
    <row r="385" spans="14:17">
      <c r="N385" s="17"/>
      <c r="Q385" s="17"/>
    </row>
    <row r="386" spans="14:17">
      <c r="N386" s="17"/>
      <c r="Q386" s="17"/>
    </row>
    <row r="387" spans="14:17">
      <c r="N387" s="17"/>
      <c r="Q387" s="17"/>
    </row>
    <row r="388" spans="14:17">
      <c r="N388" s="17"/>
      <c r="Q388" s="17"/>
    </row>
    <row r="389" spans="14:17">
      <c r="N389" s="17"/>
      <c r="Q389" s="17"/>
    </row>
    <row r="390" spans="14:17">
      <c r="N390" s="17"/>
      <c r="Q390" s="17"/>
    </row>
    <row r="391" spans="14:17">
      <c r="N391" s="17"/>
      <c r="Q391" s="17"/>
    </row>
    <row r="392" spans="14:17">
      <c r="N392" s="17"/>
      <c r="Q392" s="17"/>
    </row>
    <row r="393" spans="14:17">
      <c r="N393" s="17"/>
      <c r="Q393" s="17"/>
    </row>
    <row r="394" spans="14:17">
      <c r="N394" s="17"/>
      <c r="Q394" s="17"/>
    </row>
    <row r="395" spans="14:17">
      <c r="N395" s="17"/>
      <c r="Q395" s="17"/>
    </row>
    <row r="396" spans="14:17">
      <c r="N396" s="17"/>
      <c r="Q396" s="17"/>
    </row>
    <row r="397" spans="14:17">
      <c r="N397" s="17"/>
      <c r="Q397" s="17"/>
    </row>
    <row r="398" spans="14:17">
      <c r="N398" s="17"/>
      <c r="Q398" s="17"/>
    </row>
    <row r="399" spans="14:17">
      <c r="N399" s="17"/>
      <c r="Q399" s="17"/>
    </row>
    <row r="400" spans="14:17">
      <c r="N400" s="17"/>
      <c r="Q400" s="17"/>
    </row>
    <row r="401" spans="14:17">
      <c r="N401" s="17"/>
      <c r="Q401" s="17"/>
    </row>
    <row r="402" spans="14:17">
      <c r="N402" s="17"/>
      <c r="Q402" s="17"/>
    </row>
    <row r="403" spans="14:17">
      <c r="N403" s="17"/>
      <c r="Q403" s="17"/>
    </row>
    <row r="404" spans="14:17">
      <c r="N404" s="17"/>
      <c r="Q404" s="17"/>
    </row>
    <row r="405" spans="14:17">
      <c r="N405" s="17"/>
      <c r="Q405" s="17"/>
    </row>
    <row r="406" spans="14:17">
      <c r="N406" s="17"/>
      <c r="Q406" s="17"/>
    </row>
    <row r="407" spans="14:17">
      <c r="N407" s="17"/>
      <c r="Q407" s="17"/>
    </row>
    <row r="408" spans="14:17">
      <c r="N408" s="17"/>
      <c r="Q408" s="17"/>
    </row>
    <row r="409" spans="14:17">
      <c r="N409" s="17"/>
      <c r="Q409" s="17"/>
    </row>
    <row r="410" spans="14:17">
      <c r="N410" s="17"/>
      <c r="Q410" s="17"/>
    </row>
    <row r="411" spans="14:17">
      <c r="N411" s="17"/>
      <c r="Q411" s="17"/>
    </row>
    <row r="412" spans="14:17">
      <c r="N412" s="17"/>
      <c r="Q412" s="17"/>
    </row>
    <row r="413" spans="14:17">
      <c r="N413" s="17"/>
      <c r="Q413" s="17"/>
    </row>
    <row r="414" spans="14:17">
      <c r="N414" s="17"/>
      <c r="Q414" s="17"/>
    </row>
    <row r="415" spans="14:17">
      <c r="N415" s="17"/>
      <c r="Q415" s="17"/>
    </row>
    <row r="416" spans="14:17">
      <c r="N416" s="17"/>
      <c r="Q416" s="17"/>
    </row>
    <row r="417" spans="14:17">
      <c r="N417" s="17"/>
      <c r="Q417" s="17"/>
    </row>
    <row r="418" spans="14:17">
      <c r="N418" s="17"/>
      <c r="Q418" s="17"/>
    </row>
    <row r="419" spans="14:17">
      <c r="N419" s="17"/>
      <c r="Q419" s="17"/>
    </row>
    <row r="420" spans="14:17">
      <c r="N420" s="17"/>
      <c r="Q420" s="17"/>
    </row>
    <row r="421" spans="14:17">
      <c r="N421" s="17"/>
      <c r="Q421" s="17"/>
    </row>
    <row r="422" spans="14:17">
      <c r="N422" s="17"/>
      <c r="Q422" s="17"/>
    </row>
    <row r="423" spans="14:17">
      <c r="N423" s="17"/>
      <c r="Q423" s="17"/>
    </row>
    <row r="424" spans="14:17">
      <c r="N424" s="17"/>
      <c r="Q424" s="17"/>
    </row>
    <row r="425" spans="14:17">
      <c r="N425" s="17"/>
      <c r="Q425" s="17"/>
    </row>
    <row r="426" spans="14:17">
      <c r="N426" s="17"/>
      <c r="Q426" s="17"/>
    </row>
    <row r="427" spans="14:17">
      <c r="N427" s="17"/>
      <c r="Q427" s="17"/>
    </row>
    <row r="428" spans="14:17">
      <c r="N428" s="17"/>
      <c r="Q428" s="17"/>
    </row>
    <row r="429" spans="14:17">
      <c r="N429" s="17"/>
      <c r="Q429" s="17"/>
    </row>
    <row r="430" spans="14:17">
      <c r="N430" s="17"/>
      <c r="Q430" s="17"/>
    </row>
    <row r="431" spans="14:17">
      <c r="N431" s="17"/>
      <c r="Q431" s="17"/>
    </row>
    <row r="432" spans="14:17">
      <c r="N432" s="17"/>
      <c r="Q432" s="17"/>
    </row>
    <row r="433" spans="14:17">
      <c r="N433" s="17"/>
      <c r="Q433" s="17"/>
    </row>
    <row r="434" spans="14:17">
      <c r="N434" s="17"/>
      <c r="Q434" s="17"/>
    </row>
    <row r="435" spans="14:17">
      <c r="N435" s="17"/>
      <c r="Q435" s="17"/>
    </row>
    <row r="436" spans="14:17">
      <c r="N436" s="17"/>
      <c r="Q436" s="17"/>
    </row>
    <row r="437" spans="14:17">
      <c r="N437" s="17"/>
      <c r="Q437" s="17"/>
    </row>
    <row r="438" spans="14:17">
      <c r="N438" s="17"/>
      <c r="Q438" s="17"/>
    </row>
    <row r="439" spans="14:17">
      <c r="N439" s="17"/>
      <c r="Q439" s="17"/>
    </row>
    <row r="440" spans="14:17">
      <c r="N440" s="17"/>
      <c r="Q440" s="17"/>
    </row>
    <row r="441" spans="14:17">
      <c r="N441" s="17"/>
      <c r="Q441" s="17"/>
    </row>
    <row r="442" spans="14:17">
      <c r="N442" s="17"/>
      <c r="Q442" s="17"/>
    </row>
    <row r="443" spans="14:17">
      <c r="N443" s="17"/>
      <c r="Q443" s="17"/>
    </row>
    <row r="444" spans="14:17">
      <c r="N444" s="17"/>
      <c r="Q444" s="17"/>
    </row>
    <row r="445" spans="14:17">
      <c r="N445" s="17"/>
      <c r="Q445" s="17"/>
    </row>
    <row r="446" spans="14:17">
      <c r="N446" s="17"/>
      <c r="Q446" s="17"/>
    </row>
    <row r="447" spans="14:17">
      <c r="N447" s="17"/>
      <c r="Q447" s="17"/>
    </row>
    <row r="448" spans="14:17">
      <c r="N448" s="17"/>
      <c r="Q448" s="17"/>
    </row>
    <row r="449" spans="14:17">
      <c r="N449" s="17"/>
      <c r="Q449" s="17"/>
    </row>
    <row r="450" spans="14:17">
      <c r="N450" s="17"/>
      <c r="Q450" s="17"/>
    </row>
    <row r="451" spans="14:17">
      <c r="N451" s="17"/>
      <c r="Q451" s="17"/>
    </row>
    <row r="452" spans="14:17">
      <c r="N452" s="17"/>
      <c r="Q452" s="17"/>
    </row>
    <row r="453" spans="14:17">
      <c r="N453" s="17"/>
      <c r="Q453" s="17"/>
    </row>
    <row r="454" spans="14:17">
      <c r="N454" s="17"/>
      <c r="Q454" s="17"/>
    </row>
    <row r="455" spans="14:17">
      <c r="N455" s="17"/>
      <c r="Q455" s="17"/>
    </row>
    <row r="456" spans="14:17">
      <c r="N456" s="17"/>
      <c r="Q456" s="17"/>
    </row>
    <row r="457" spans="14:17">
      <c r="N457" s="17"/>
      <c r="Q457" s="17"/>
    </row>
    <row r="458" spans="14:17">
      <c r="N458" s="17"/>
      <c r="Q458" s="17"/>
    </row>
    <row r="459" spans="14:17">
      <c r="N459" s="17"/>
      <c r="Q459" s="17"/>
    </row>
    <row r="460" spans="14:17">
      <c r="N460" s="17"/>
      <c r="Q460" s="17"/>
    </row>
    <row r="461" spans="14:17">
      <c r="N461" s="17"/>
      <c r="Q461" s="17"/>
    </row>
    <row r="462" spans="14:17">
      <c r="N462" s="17"/>
      <c r="Q462" s="17"/>
    </row>
    <row r="463" spans="14:17">
      <c r="N463" s="17"/>
      <c r="Q463" s="17"/>
    </row>
    <row r="464" spans="14:17">
      <c r="N464" s="17"/>
      <c r="Q464" s="17"/>
    </row>
    <row r="465" spans="14:17">
      <c r="N465" s="17"/>
      <c r="Q465" s="17"/>
    </row>
    <row r="466" spans="14:17">
      <c r="N466" s="17"/>
      <c r="Q466" s="17"/>
    </row>
    <row r="467" spans="14:17">
      <c r="N467" s="17"/>
      <c r="Q467" s="17"/>
    </row>
    <row r="468" spans="14:17">
      <c r="N468" s="17"/>
      <c r="Q468" s="17"/>
    </row>
    <row r="469" spans="14:17">
      <c r="N469" s="17"/>
      <c r="Q469" s="17"/>
    </row>
    <row r="470" spans="14:17">
      <c r="N470" s="17"/>
      <c r="Q470" s="17"/>
    </row>
    <row r="471" spans="14:17">
      <c r="N471" s="17"/>
      <c r="Q471" s="17"/>
    </row>
    <row r="472" spans="14:17">
      <c r="N472" s="17"/>
      <c r="Q472" s="17"/>
    </row>
    <row r="473" spans="14:17">
      <c r="N473" s="17"/>
      <c r="Q473" s="17"/>
    </row>
    <row r="474" spans="14:17">
      <c r="N474" s="17"/>
      <c r="Q474" s="17"/>
    </row>
    <row r="475" spans="14:17">
      <c r="N475" s="17"/>
      <c r="Q475" s="17"/>
    </row>
    <row r="476" spans="14:17">
      <c r="N476" s="17"/>
      <c r="Q476" s="17"/>
    </row>
    <row r="477" spans="14:17">
      <c r="N477" s="17"/>
      <c r="Q477" s="17"/>
    </row>
    <row r="478" spans="14:17">
      <c r="N478" s="17"/>
      <c r="Q478" s="17"/>
    </row>
    <row r="479" spans="14:17">
      <c r="N479" s="17"/>
      <c r="Q479" s="17"/>
    </row>
    <row r="480" spans="14:17">
      <c r="N480" s="17"/>
      <c r="Q480" s="17"/>
    </row>
    <row r="481" spans="14:17">
      <c r="N481" s="17"/>
      <c r="Q481" s="17"/>
    </row>
    <row r="482" spans="14:17">
      <c r="N482" s="17"/>
      <c r="Q482" s="17"/>
    </row>
    <row r="483" spans="14:17">
      <c r="N483" s="17"/>
      <c r="Q483" s="17"/>
    </row>
    <row r="484" spans="14:17">
      <c r="N484" s="17"/>
      <c r="Q484" s="17"/>
    </row>
    <row r="485" spans="14:17">
      <c r="N485" s="17"/>
      <c r="Q485" s="17"/>
    </row>
    <row r="486" spans="14:17">
      <c r="N486" s="17"/>
      <c r="Q486" s="17"/>
    </row>
    <row r="487" spans="14:17">
      <c r="N487" s="17"/>
      <c r="Q487" s="17"/>
    </row>
    <row r="488" spans="14:17">
      <c r="N488" s="17"/>
      <c r="Q488" s="17"/>
    </row>
    <row r="489" spans="14:17">
      <c r="N489" s="17"/>
      <c r="Q489" s="17"/>
    </row>
    <row r="490" spans="14:17">
      <c r="N490" s="17"/>
      <c r="Q490" s="17"/>
    </row>
    <row r="491" spans="14:17">
      <c r="N491" s="17"/>
      <c r="Q491" s="17"/>
    </row>
    <row r="492" spans="14:17">
      <c r="N492" s="17"/>
      <c r="Q492" s="17"/>
    </row>
    <row r="493" spans="14:17">
      <c r="N493" s="17"/>
      <c r="Q493" s="17"/>
    </row>
    <row r="494" spans="14:17">
      <c r="N494" s="17"/>
      <c r="Q494" s="17"/>
    </row>
    <row r="495" spans="14:17">
      <c r="N495" s="17"/>
      <c r="Q495" s="17"/>
    </row>
    <row r="496" spans="14:17">
      <c r="N496" s="17"/>
      <c r="Q496" s="17"/>
    </row>
    <row r="497" spans="14:17">
      <c r="N497" s="17"/>
      <c r="Q497" s="17"/>
    </row>
    <row r="498" spans="14:17">
      <c r="N498" s="17"/>
      <c r="Q498" s="17"/>
    </row>
    <row r="499" spans="14:17">
      <c r="N499" s="17"/>
      <c r="Q499" s="17"/>
    </row>
    <row r="500" spans="14:17">
      <c r="N500" s="17"/>
      <c r="Q500" s="17"/>
    </row>
    <row r="501" spans="14:17">
      <c r="N501" s="17"/>
      <c r="Q501" s="17"/>
    </row>
    <row r="502" spans="14:17">
      <c r="N502" s="17"/>
      <c r="Q502" s="17"/>
    </row>
    <row r="503" spans="14:17">
      <c r="N503" s="17"/>
      <c r="Q503" s="17"/>
    </row>
    <row r="504" spans="14:17">
      <c r="N504" s="17"/>
      <c r="Q504" s="17"/>
    </row>
    <row r="505" spans="14:17">
      <c r="N505" s="17"/>
      <c r="Q505" s="17"/>
    </row>
    <row r="506" spans="14:17">
      <c r="N506" s="17"/>
      <c r="Q506" s="17"/>
    </row>
    <row r="507" spans="14:17">
      <c r="N507" s="17"/>
      <c r="Q507" s="17"/>
    </row>
    <row r="508" spans="14:17">
      <c r="N508" s="17"/>
      <c r="Q508" s="17"/>
    </row>
    <row r="509" spans="14:17">
      <c r="N509" s="17"/>
      <c r="Q509" s="17"/>
    </row>
    <row r="510" spans="14:17">
      <c r="N510" s="17"/>
      <c r="Q510" s="17"/>
    </row>
    <row r="511" spans="14:17">
      <c r="N511" s="17"/>
      <c r="Q511" s="17"/>
    </row>
    <row r="512" spans="14:17">
      <c r="N512" s="17"/>
      <c r="Q512" s="17"/>
    </row>
    <row r="513" spans="14:17">
      <c r="N513" s="17"/>
      <c r="Q513" s="17"/>
    </row>
    <row r="514" spans="14:17">
      <c r="N514" s="17"/>
      <c r="Q514" s="17"/>
    </row>
    <row r="515" spans="14:17">
      <c r="N515" s="17"/>
      <c r="Q515" s="17"/>
    </row>
    <row r="516" spans="14:17">
      <c r="N516" s="17"/>
      <c r="Q516" s="17"/>
    </row>
    <row r="517" spans="14:17">
      <c r="N517" s="17"/>
      <c r="Q517" s="17"/>
    </row>
    <row r="518" spans="14:17">
      <c r="N518" s="17"/>
      <c r="Q518" s="17"/>
    </row>
    <row r="519" spans="14:17">
      <c r="N519" s="17"/>
      <c r="Q519" s="17"/>
    </row>
    <row r="520" spans="14:17">
      <c r="N520" s="17"/>
      <c r="Q520" s="17"/>
    </row>
    <row r="521" spans="14:17">
      <c r="N521" s="17"/>
      <c r="Q521" s="17"/>
    </row>
    <row r="522" spans="14:17">
      <c r="N522" s="17"/>
      <c r="Q522" s="17"/>
    </row>
    <row r="523" spans="14:17">
      <c r="N523" s="17"/>
      <c r="Q523" s="17"/>
    </row>
    <row r="524" spans="14:17">
      <c r="N524" s="17"/>
      <c r="Q524" s="17"/>
    </row>
    <row r="525" spans="14:17">
      <c r="N525" s="17"/>
      <c r="Q525" s="17"/>
    </row>
    <row r="526" spans="14:17">
      <c r="N526" s="17"/>
      <c r="Q526" s="17"/>
    </row>
    <row r="527" spans="14:17">
      <c r="N527" s="17"/>
      <c r="Q527" s="17"/>
    </row>
    <row r="528" spans="14:17">
      <c r="N528" s="17"/>
      <c r="Q528" s="17"/>
    </row>
    <row r="529" spans="14:17">
      <c r="N529" s="17"/>
      <c r="Q529" s="17"/>
    </row>
    <row r="530" spans="14:17">
      <c r="N530" s="17"/>
      <c r="Q530" s="17"/>
    </row>
    <row r="531" spans="14:17">
      <c r="N531" s="17"/>
      <c r="Q531" s="17"/>
    </row>
    <row r="532" spans="14:17">
      <c r="N532" s="17"/>
      <c r="Q532" s="17"/>
    </row>
    <row r="533" spans="14:17">
      <c r="N533" s="17"/>
      <c r="Q533" s="17"/>
    </row>
    <row r="534" spans="14:17">
      <c r="N534" s="17"/>
      <c r="Q534" s="17"/>
    </row>
    <row r="535" spans="14:17">
      <c r="N535" s="17"/>
      <c r="Q535" s="17"/>
    </row>
    <row r="536" spans="14:17">
      <c r="N536" s="17"/>
      <c r="Q536" s="17"/>
    </row>
    <row r="537" spans="14:17">
      <c r="N537" s="17"/>
      <c r="Q537" s="17"/>
    </row>
    <row r="538" spans="14:17">
      <c r="N538" s="17"/>
      <c r="Q538" s="17"/>
    </row>
    <row r="539" spans="14:17">
      <c r="N539" s="17"/>
      <c r="Q539" s="17"/>
    </row>
    <row r="540" spans="14:17">
      <c r="N540" s="17"/>
      <c r="Q540" s="17"/>
    </row>
    <row r="541" spans="14:17">
      <c r="N541" s="17"/>
      <c r="Q541" s="17"/>
    </row>
    <row r="542" spans="14:17">
      <c r="N542" s="17"/>
      <c r="Q542" s="17"/>
    </row>
    <row r="543" spans="14:17">
      <c r="N543" s="17"/>
      <c r="Q543" s="17"/>
    </row>
    <row r="544" spans="14:17">
      <c r="N544" s="17"/>
      <c r="Q544" s="17"/>
    </row>
    <row r="545" spans="14:17">
      <c r="N545" s="17"/>
      <c r="Q545" s="17"/>
    </row>
    <row r="546" spans="14:17">
      <c r="N546" s="17"/>
      <c r="Q546" s="17"/>
    </row>
    <row r="547" spans="14:17">
      <c r="N547" s="17"/>
      <c r="Q547" s="17"/>
    </row>
    <row r="548" spans="14:17">
      <c r="N548" s="17"/>
      <c r="Q548" s="17"/>
    </row>
    <row r="549" spans="14:17">
      <c r="N549" s="17"/>
      <c r="Q549" s="17"/>
    </row>
    <row r="550" spans="14:17">
      <c r="N550" s="17"/>
      <c r="Q550" s="17"/>
    </row>
    <row r="551" spans="14:17">
      <c r="N551" s="17"/>
      <c r="Q551" s="17"/>
    </row>
    <row r="552" spans="14:17">
      <c r="N552" s="17"/>
      <c r="Q552" s="17"/>
    </row>
    <row r="553" spans="14:17">
      <c r="N553" s="17"/>
      <c r="Q553" s="17"/>
    </row>
    <row r="554" spans="14:17">
      <c r="N554" s="17"/>
      <c r="Q554" s="17"/>
    </row>
    <row r="555" spans="14:17">
      <c r="N555" s="17"/>
      <c r="Q555" s="17"/>
    </row>
    <row r="556" spans="14:17">
      <c r="N556" s="17"/>
      <c r="Q556" s="17"/>
    </row>
    <row r="557" spans="14:17">
      <c r="N557" s="17"/>
      <c r="Q557" s="17"/>
    </row>
    <row r="558" spans="14:17">
      <c r="N558" s="17"/>
      <c r="Q558" s="17"/>
    </row>
    <row r="559" spans="14:17">
      <c r="N559" s="17"/>
      <c r="Q559" s="17"/>
    </row>
    <row r="560" spans="14:17">
      <c r="N560" s="17"/>
      <c r="Q560" s="17"/>
    </row>
    <row r="561" spans="14:17">
      <c r="N561" s="17"/>
      <c r="Q561" s="17"/>
    </row>
    <row r="562" spans="14:17">
      <c r="N562" s="17"/>
      <c r="Q562" s="17"/>
    </row>
    <row r="563" spans="14:17">
      <c r="N563" s="17"/>
      <c r="Q563" s="17"/>
    </row>
    <row r="564" spans="14:17">
      <c r="N564" s="17"/>
      <c r="Q564" s="17"/>
    </row>
    <row r="565" spans="14:17">
      <c r="N565" s="17"/>
      <c r="Q565" s="17"/>
    </row>
    <row r="566" spans="14:17">
      <c r="N566" s="17"/>
      <c r="Q566" s="17"/>
    </row>
    <row r="567" spans="14:17">
      <c r="N567" s="17"/>
      <c r="Q567" s="17"/>
    </row>
    <row r="568" spans="14:17">
      <c r="N568" s="17"/>
      <c r="Q568" s="17"/>
    </row>
    <row r="569" spans="14:17">
      <c r="N569" s="17"/>
      <c r="Q569" s="17"/>
    </row>
    <row r="570" spans="14:17">
      <c r="N570" s="17"/>
      <c r="Q570" s="17"/>
    </row>
    <row r="571" spans="14:17">
      <c r="N571" s="17"/>
      <c r="Q571" s="17"/>
    </row>
    <row r="572" spans="14:17">
      <c r="N572" s="17"/>
      <c r="Q572" s="17"/>
    </row>
    <row r="573" spans="14:17">
      <c r="N573" s="17"/>
      <c r="Q573" s="17"/>
    </row>
    <row r="574" spans="14:17">
      <c r="N574" s="17"/>
      <c r="Q574" s="17"/>
    </row>
    <row r="575" spans="14:17">
      <c r="N575" s="17"/>
      <c r="Q575" s="17"/>
    </row>
    <row r="576" spans="14:17">
      <c r="N576" s="17"/>
      <c r="Q576" s="17"/>
    </row>
    <row r="577" spans="14:17">
      <c r="N577" s="17"/>
      <c r="Q577" s="17"/>
    </row>
    <row r="578" spans="14:17">
      <c r="N578" s="17"/>
      <c r="Q578" s="17"/>
    </row>
    <row r="579" spans="14:17">
      <c r="N579" s="17"/>
      <c r="Q579" s="17"/>
    </row>
    <row r="580" spans="14:17">
      <c r="N580" s="17"/>
      <c r="Q580" s="17"/>
    </row>
    <row r="581" spans="14:17">
      <c r="N581" s="17"/>
      <c r="Q581" s="17"/>
    </row>
    <row r="582" spans="14:17">
      <c r="N582" s="17"/>
      <c r="Q582" s="17"/>
    </row>
    <row r="583" spans="14:17">
      <c r="N583" s="17"/>
      <c r="Q583" s="17"/>
    </row>
    <row r="584" spans="14:17">
      <c r="N584" s="17"/>
      <c r="Q584" s="17"/>
    </row>
    <row r="585" spans="14:17">
      <c r="N585" s="17"/>
      <c r="Q585" s="17"/>
    </row>
    <row r="586" spans="14:17">
      <c r="N586" s="17"/>
      <c r="Q586" s="17"/>
    </row>
    <row r="587" spans="14:17">
      <c r="N587" s="17"/>
      <c r="Q587" s="17"/>
    </row>
    <row r="588" spans="14:17">
      <c r="N588" s="17"/>
      <c r="Q588" s="17"/>
    </row>
    <row r="589" spans="14:17">
      <c r="N589" s="17"/>
      <c r="Q589" s="17"/>
    </row>
    <row r="590" spans="14:17">
      <c r="N590" s="17"/>
      <c r="Q590" s="17"/>
    </row>
    <row r="591" spans="14:17">
      <c r="N591" s="17"/>
      <c r="Q591" s="17"/>
    </row>
    <row r="592" spans="14:17">
      <c r="N592" s="17"/>
      <c r="Q592" s="17"/>
    </row>
    <row r="593" spans="14:17">
      <c r="N593" s="17"/>
      <c r="Q593" s="17"/>
    </row>
    <row r="594" spans="14:17">
      <c r="N594" s="17"/>
      <c r="Q594" s="17"/>
    </row>
    <row r="595" spans="14:17">
      <c r="N595" s="17"/>
      <c r="Q595" s="17"/>
    </row>
    <row r="596" spans="14:17">
      <c r="N596" s="17"/>
      <c r="Q596" s="17"/>
    </row>
    <row r="597" spans="14:17">
      <c r="N597" s="17"/>
      <c r="Q597" s="17"/>
    </row>
    <row r="598" spans="14:17">
      <c r="N598" s="17"/>
      <c r="Q598" s="17"/>
    </row>
    <row r="599" spans="14:17">
      <c r="N599" s="17"/>
      <c r="Q599" s="17"/>
    </row>
    <row r="600" spans="14:17">
      <c r="N600" s="17"/>
      <c r="Q600" s="17"/>
    </row>
    <row r="601" spans="14:17">
      <c r="N601" s="17"/>
      <c r="Q601" s="17"/>
    </row>
    <row r="602" spans="14:17">
      <c r="N602" s="17"/>
      <c r="Q602" s="17"/>
    </row>
    <row r="603" spans="14:17">
      <c r="N603" s="17"/>
      <c r="Q603" s="17"/>
    </row>
    <row r="604" spans="14:17">
      <c r="N604" s="17"/>
      <c r="Q604" s="17"/>
    </row>
    <row r="605" spans="14:17">
      <c r="N605" s="17"/>
      <c r="Q605" s="17"/>
    </row>
    <row r="606" spans="14:17">
      <c r="N606" s="17"/>
      <c r="Q606" s="17"/>
    </row>
    <row r="607" spans="14:17">
      <c r="N607" s="17"/>
      <c r="Q607" s="17"/>
    </row>
    <row r="608" spans="14:17">
      <c r="N608" s="17"/>
      <c r="Q608" s="17"/>
    </row>
    <row r="609" spans="14:17">
      <c r="N609" s="17"/>
      <c r="Q609" s="17"/>
    </row>
    <row r="610" spans="14:17">
      <c r="N610" s="17"/>
      <c r="Q610" s="17"/>
    </row>
    <row r="611" spans="14:17">
      <c r="N611" s="17"/>
      <c r="Q611" s="17"/>
    </row>
    <row r="612" spans="14:17">
      <c r="N612" s="17"/>
      <c r="Q612" s="17"/>
    </row>
    <row r="613" spans="14:17">
      <c r="N613" s="17"/>
      <c r="Q613" s="17"/>
    </row>
    <row r="614" spans="14:17">
      <c r="N614" s="17"/>
      <c r="Q614" s="17"/>
    </row>
    <row r="615" spans="14:17">
      <c r="N615" s="17"/>
      <c r="Q615" s="17"/>
    </row>
    <row r="616" spans="14:17">
      <c r="N616" s="17"/>
      <c r="Q616" s="17"/>
    </row>
    <row r="617" spans="14:17">
      <c r="N617" s="17"/>
      <c r="Q617" s="17"/>
    </row>
    <row r="618" spans="14:17">
      <c r="N618" s="17"/>
      <c r="Q618" s="17"/>
    </row>
    <row r="619" spans="14:17">
      <c r="N619" s="17"/>
      <c r="Q619" s="17"/>
    </row>
    <row r="620" spans="14:17">
      <c r="N620" s="17"/>
      <c r="Q620" s="17"/>
    </row>
    <row r="621" spans="14:17">
      <c r="N621" s="17"/>
      <c r="Q621" s="17"/>
    </row>
    <row r="622" spans="14:17">
      <c r="N622" s="17"/>
      <c r="Q622" s="17"/>
    </row>
    <row r="623" spans="14:17">
      <c r="N623" s="17"/>
      <c r="Q623" s="17"/>
    </row>
    <row r="624" spans="14:17">
      <c r="N624" s="17"/>
      <c r="Q624" s="17"/>
    </row>
    <row r="625" spans="14:17">
      <c r="N625" s="17"/>
      <c r="Q625" s="17"/>
    </row>
    <row r="626" spans="14:17">
      <c r="N626" s="17"/>
      <c r="Q626" s="17"/>
    </row>
    <row r="627" spans="14:17">
      <c r="N627" s="17"/>
      <c r="Q627" s="17"/>
    </row>
    <row r="628" spans="14:17">
      <c r="N628" s="17"/>
      <c r="Q628" s="17"/>
    </row>
    <row r="629" spans="14:17">
      <c r="N629" s="17"/>
      <c r="Q629" s="17"/>
    </row>
    <row r="630" spans="14:17">
      <c r="N630" s="17"/>
      <c r="Q630" s="17"/>
    </row>
    <row r="631" spans="14:17">
      <c r="N631" s="17"/>
      <c r="Q631" s="17"/>
    </row>
    <row r="632" spans="14:17">
      <c r="N632" s="17"/>
      <c r="Q632" s="17"/>
    </row>
    <row r="633" spans="14:17">
      <c r="N633" s="17"/>
      <c r="Q633" s="17"/>
    </row>
    <row r="634" spans="14:17">
      <c r="N634" s="17"/>
      <c r="Q634" s="17"/>
    </row>
    <row r="635" spans="14:17">
      <c r="N635" s="17"/>
      <c r="Q635" s="17"/>
    </row>
    <row r="636" spans="14:17">
      <c r="N636" s="17"/>
      <c r="Q636" s="17"/>
    </row>
    <row r="637" spans="14:17">
      <c r="N637" s="17"/>
      <c r="Q637" s="17"/>
    </row>
    <row r="638" spans="14:17">
      <c r="N638" s="17"/>
      <c r="Q638" s="17"/>
    </row>
    <row r="639" spans="14:17">
      <c r="N639" s="17"/>
      <c r="Q639" s="17"/>
    </row>
    <row r="640" spans="14:17">
      <c r="N640" s="17"/>
      <c r="Q640" s="17"/>
    </row>
    <row r="641" spans="14:17">
      <c r="N641" s="17"/>
      <c r="Q641" s="17"/>
    </row>
    <row r="642" spans="14:17">
      <c r="N642" s="17"/>
      <c r="Q642" s="17"/>
    </row>
    <row r="643" spans="14:17">
      <c r="N643" s="17"/>
      <c r="Q643" s="17"/>
    </row>
    <row r="644" spans="14:17">
      <c r="N644" s="17"/>
      <c r="Q644" s="17"/>
    </row>
    <row r="645" spans="14:17">
      <c r="N645" s="17"/>
      <c r="Q645" s="17"/>
    </row>
    <row r="646" spans="14:17">
      <c r="N646" s="17"/>
      <c r="Q646" s="17"/>
    </row>
    <row r="647" spans="14:17">
      <c r="N647" s="17"/>
      <c r="Q647" s="17"/>
    </row>
    <row r="648" spans="14:17">
      <c r="N648" s="17"/>
      <c r="Q648" s="17"/>
    </row>
    <row r="649" spans="14:17">
      <c r="N649" s="17"/>
      <c r="Q649" s="17"/>
    </row>
    <row r="650" spans="14:17">
      <c r="N650" s="17"/>
      <c r="Q650" s="17"/>
    </row>
    <row r="651" spans="14:17">
      <c r="N651" s="17"/>
      <c r="Q651" s="17"/>
    </row>
    <row r="652" spans="14:17">
      <c r="N652" s="17"/>
      <c r="Q652" s="17"/>
    </row>
    <row r="653" spans="14:17">
      <c r="N653" s="17"/>
      <c r="Q653" s="17"/>
    </row>
    <row r="654" spans="14:17">
      <c r="N654" s="17"/>
      <c r="Q654" s="17"/>
    </row>
    <row r="655" spans="14:17">
      <c r="N655" s="17"/>
      <c r="Q655" s="17"/>
    </row>
    <row r="656" spans="14:17">
      <c r="N656" s="17"/>
      <c r="Q656" s="17"/>
    </row>
    <row r="657" spans="14:17">
      <c r="N657" s="17"/>
      <c r="Q657" s="17"/>
    </row>
    <row r="658" spans="14:17">
      <c r="N658" s="17"/>
      <c r="Q658" s="17"/>
    </row>
    <row r="659" spans="14:17">
      <c r="N659" s="17"/>
      <c r="Q659" s="17"/>
    </row>
    <row r="660" spans="14:17">
      <c r="N660" s="17"/>
      <c r="Q660" s="17"/>
    </row>
    <row r="661" spans="14:17">
      <c r="N661" s="17"/>
      <c r="Q661" s="17"/>
    </row>
    <row r="662" spans="14:17">
      <c r="N662" s="17"/>
      <c r="Q662" s="17"/>
    </row>
    <row r="663" spans="14:17">
      <c r="N663" s="17"/>
      <c r="Q663" s="17"/>
    </row>
    <row r="664" spans="14:17">
      <c r="N664" s="17"/>
      <c r="Q664" s="17"/>
    </row>
    <row r="665" spans="14:17">
      <c r="N665" s="17"/>
      <c r="Q665" s="17"/>
    </row>
    <row r="666" spans="14:17">
      <c r="N666" s="17"/>
      <c r="Q666" s="17"/>
    </row>
    <row r="667" spans="14:17">
      <c r="N667" s="17"/>
      <c r="Q667" s="17"/>
    </row>
    <row r="668" spans="14:17">
      <c r="N668" s="17"/>
      <c r="Q668" s="17"/>
    </row>
    <row r="669" spans="14:17">
      <c r="N669" s="17"/>
      <c r="Q669" s="17"/>
    </row>
    <row r="670" spans="14:17">
      <c r="N670" s="17"/>
      <c r="Q670" s="17"/>
    </row>
    <row r="671" spans="14:17">
      <c r="N671" s="17"/>
      <c r="Q671" s="17"/>
    </row>
    <row r="672" spans="14:17">
      <c r="N672" s="17"/>
      <c r="Q672" s="17"/>
    </row>
    <row r="673" spans="14:17">
      <c r="N673" s="17"/>
      <c r="Q673" s="17"/>
    </row>
    <row r="674" spans="14:17">
      <c r="N674" s="17"/>
      <c r="Q674" s="17"/>
    </row>
    <row r="675" spans="14:17">
      <c r="N675" s="17"/>
      <c r="Q675" s="17"/>
    </row>
    <row r="676" spans="14:17">
      <c r="N676" s="17"/>
      <c r="Q676" s="17"/>
    </row>
    <row r="677" spans="14:17">
      <c r="N677" s="17"/>
      <c r="Q677" s="17"/>
    </row>
    <row r="678" spans="14:17">
      <c r="N678" s="17"/>
      <c r="Q678" s="17"/>
    </row>
    <row r="679" spans="14:17">
      <c r="N679" s="17"/>
      <c r="Q679" s="17"/>
    </row>
    <row r="680" spans="14:17">
      <c r="N680" s="17"/>
      <c r="Q680" s="17"/>
    </row>
    <row r="681" spans="14:17">
      <c r="N681" s="17"/>
      <c r="Q681" s="17"/>
    </row>
    <row r="682" spans="14:17">
      <c r="N682" s="17"/>
      <c r="Q682" s="17"/>
    </row>
    <row r="683" spans="14:17">
      <c r="N683" s="17"/>
      <c r="Q683" s="17"/>
    </row>
    <row r="684" spans="14:17">
      <c r="N684" s="17"/>
      <c r="Q684" s="17"/>
    </row>
    <row r="685" spans="14:17">
      <c r="N685" s="17"/>
      <c r="Q685" s="17"/>
    </row>
    <row r="686" spans="14:17">
      <c r="N686" s="17"/>
      <c r="Q686" s="17"/>
    </row>
    <row r="687" spans="14:17">
      <c r="N687" s="17"/>
      <c r="Q687" s="17"/>
    </row>
    <row r="688" spans="14:17">
      <c r="N688" s="17"/>
      <c r="Q688" s="17"/>
    </row>
    <row r="689" spans="14:17">
      <c r="N689" s="17"/>
      <c r="Q689" s="17"/>
    </row>
    <row r="690" spans="14:17">
      <c r="N690" s="17"/>
      <c r="Q690" s="17"/>
    </row>
    <row r="691" spans="14:17">
      <c r="N691" s="17"/>
      <c r="Q691" s="17"/>
    </row>
    <row r="692" spans="14:17">
      <c r="N692" s="17"/>
      <c r="Q692" s="17"/>
    </row>
    <row r="693" spans="14:17">
      <c r="N693" s="17"/>
      <c r="Q693" s="17"/>
    </row>
    <row r="694" spans="14:17">
      <c r="N694" s="17"/>
      <c r="Q694" s="17"/>
    </row>
    <row r="695" spans="14:17">
      <c r="N695" s="17"/>
      <c r="Q695" s="17"/>
    </row>
    <row r="696" spans="14:17">
      <c r="N696" s="17"/>
      <c r="Q696" s="17"/>
    </row>
    <row r="697" spans="14:17">
      <c r="N697" s="17"/>
      <c r="Q697" s="17"/>
    </row>
    <row r="698" spans="14:17">
      <c r="N698" s="17"/>
      <c r="Q698" s="17"/>
    </row>
    <row r="699" spans="14:17">
      <c r="N699" s="17"/>
      <c r="Q699" s="17"/>
    </row>
    <row r="700" spans="14:17">
      <c r="N700" s="17"/>
      <c r="Q700" s="17"/>
    </row>
    <row r="701" spans="14:17">
      <c r="N701" s="17"/>
      <c r="Q701" s="17"/>
    </row>
    <row r="702" spans="14:17">
      <c r="N702" s="17"/>
      <c r="Q702" s="17"/>
    </row>
    <row r="703" spans="14:17">
      <c r="N703" s="17"/>
      <c r="Q703" s="17"/>
    </row>
    <row r="704" spans="14:17">
      <c r="N704" s="17"/>
      <c r="Q704" s="17"/>
    </row>
    <row r="705" spans="14:17">
      <c r="N705" s="17"/>
      <c r="Q705" s="17"/>
    </row>
    <row r="706" spans="14:17">
      <c r="N706" s="17"/>
      <c r="Q706" s="17"/>
    </row>
    <row r="707" spans="14:17">
      <c r="N707" s="17"/>
      <c r="Q707" s="17"/>
    </row>
    <row r="708" spans="14:17">
      <c r="N708" s="17"/>
      <c r="Q708" s="17"/>
    </row>
    <row r="709" spans="14:17">
      <c r="N709" s="17"/>
      <c r="Q709" s="17"/>
    </row>
    <row r="710" spans="14:17">
      <c r="N710" s="17"/>
      <c r="Q710" s="17"/>
    </row>
    <row r="711" spans="14:17">
      <c r="N711" s="17"/>
      <c r="Q711" s="17"/>
    </row>
    <row r="712" spans="14:17">
      <c r="N712" s="17"/>
      <c r="Q712" s="17"/>
    </row>
    <row r="713" spans="14:17">
      <c r="N713" s="17"/>
      <c r="Q713" s="17"/>
    </row>
    <row r="714" spans="14:17">
      <c r="N714" s="17"/>
      <c r="Q714" s="17"/>
    </row>
    <row r="715" spans="14:17">
      <c r="N715" s="17"/>
      <c r="Q715" s="17"/>
    </row>
    <row r="716" spans="14:17">
      <c r="N716" s="17"/>
      <c r="Q716" s="17"/>
    </row>
    <row r="717" spans="14:17">
      <c r="N717" s="17"/>
      <c r="Q717" s="17"/>
    </row>
    <row r="718" spans="14:17">
      <c r="N718" s="17"/>
      <c r="Q718" s="17"/>
    </row>
    <row r="719" spans="14:17">
      <c r="N719" s="17"/>
      <c r="Q719" s="17"/>
    </row>
    <row r="720" spans="14:17">
      <c r="N720" s="17"/>
      <c r="Q720" s="17"/>
    </row>
    <row r="721" spans="14:17">
      <c r="N721" s="17"/>
      <c r="Q721" s="17"/>
    </row>
    <row r="722" spans="14:17">
      <c r="N722" s="17"/>
      <c r="Q722" s="17"/>
    </row>
    <row r="723" spans="14:17">
      <c r="N723" s="17"/>
      <c r="Q723" s="17"/>
    </row>
    <row r="724" spans="14:17">
      <c r="N724" s="17"/>
      <c r="Q724" s="17"/>
    </row>
    <row r="725" spans="14:17">
      <c r="N725" s="17"/>
      <c r="Q725" s="17"/>
    </row>
    <row r="726" spans="14:17">
      <c r="N726" s="17"/>
      <c r="Q726" s="17"/>
    </row>
    <row r="727" spans="14:17">
      <c r="N727" s="17"/>
      <c r="Q727" s="17"/>
    </row>
    <row r="728" spans="14:17">
      <c r="N728" s="17"/>
      <c r="Q728" s="17"/>
    </row>
    <row r="729" spans="14:17">
      <c r="N729" s="17"/>
      <c r="Q729" s="17"/>
    </row>
    <row r="730" spans="14:17">
      <c r="N730" s="17"/>
      <c r="Q730" s="17"/>
    </row>
    <row r="731" spans="14:17">
      <c r="N731" s="17"/>
      <c r="Q731" s="17"/>
    </row>
    <row r="732" spans="14:17">
      <c r="N732" s="17"/>
      <c r="Q732" s="17"/>
    </row>
    <row r="733" spans="14:17">
      <c r="N733" s="17"/>
      <c r="Q733" s="17"/>
    </row>
    <row r="734" spans="14:17">
      <c r="N734" s="17"/>
      <c r="Q734" s="17"/>
    </row>
    <row r="735" spans="14:17">
      <c r="N735" s="17"/>
      <c r="Q735" s="17"/>
    </row>
    <row r="736" spans="14:17">
      <c r="N736" s="17"/>
      <c r="Q736" s="17"/>
    </row>
    <row r="737" spans="14:17">
      <c r="N737" s="17"/>
      <c r="Q737" s="17"/>
    </row>
    <row r="738" spans="14:17">
      <c r="N738" s="17"/>
      <c r="Q738" s="17"/>
    </row>
    <row r="739" spans="14:17">
      <c r="N739" s="17"/>
      <c r="Q739" s="17"/>
    </row>
    <row r="740" spans="14:17">
      <c r="N740" s="17"/>
      <c r="Q740" s="17"/>
    </row>
    <row r="741" spans="14:17">
      <c r="N741" s="17"/>
      <c r="Q741" s="17"/>
    </row>
    <row r="742" spans="14:17">
      <c r="N742" s="17"/>
      <c r="Q742" s="17"/>
    </row>
    <row r="743" spans="14:17">
      <c r="N743" s="17"/>
      <c r="Q743" s="17"/>
    </row>
    <row r="744" spans="14:17">
      <c r="N744" s="17"/>
      <c r="Q744" s="17"/>
    </row>
    <row r="745" spans="14:17">
      <c r="N745" s="17"/>
      <c r="Q745" s="17"/>
    </row>
    <row r="746" spans="14:17">
      <c r="N746" s="17"/>
      <c r="Q746" s="17"/>
    </row>
    <row r="747" spans="14:17">
      <c r="N747" s="17"/>
      <c r="Q747" s="17"/>
    </row>
    <row r="748" spans="14:17">
      <c r="N748" s="17"/>
      <c r="Q748" s="17"/>
    </row>
    <row r="749" spans="14:17">
      <c r="N749" s="17"/>
      <c r="Q749" s="17"/>
    </row>
    <row r="750" spans="14:17">
      <c r="N750" s="17"/>
      <c r="Q750" s="17"/>
    </row>
    <row r="751" spans="14:17">
      <c r="N751" s="17"/>
      <c r="Q751" s="17"/>
    </row>
    <row r="752" spans="14:17">
      <c r="N752" s="17"/>
      <c r="Q752" s="17"/>
    </row>
    <row r="753" spans="14:17">
      <c r="N753" s="17"/>
      <c r="Q753" s="17"/>
    </row>
    <row r="754" spans="14:17">
      <c r="N754" s="17"/>
      <c r="Q754" s="17"/>
    </row>
    <row r="755" spans="14:17">
      <c r="N755" s="17"/>
      <c r="Q755" s="17"/>
    </row>
    <row r="756" spans="14:17">
      <c r="N756" s="17"/>
      <c r="Q756" s="17"/>
    </row>
    <row r="757" spans="14:17">
      <c r="N757" s="17"/>
      <c r="Q757" s="17"/>
    </row>
    <row r="758" spans="14:17">
      <c r="N758" s="17"/>
      <c r="Q758" s="17"/>
    </row>
    <row r="759" spans="14:17">
      <c r="N759" s="17"/>
      <c r="Q759" s="17"/>
    </row>
    <row r="760" spans="14:17">
      <c r="N760" s="17"/>
      <c r="Q760" s="17"/>
    </row>
    <row r="761" spans="14:17">
      <c r="N761" s="17"/>
      <c r="Q761" s="17"/>
    </row>
    <row r="762" spans="14:17">
      <c r="N762" s="17"/>
      <c r="Q762" s="17"/>
    </row>
    <row r="763" spans="14:17">
      <c r="N763" s="17"/>
      <c r="Q763" s="17"/>
    </row>
    <row r="764" spans="14:17">
      <c r="N764" s="17"/>
      <c r="Q764" s="17"/>
    </row>
    <row r="765" spans="14:17">
      <c r="N765" s="17"/>
      <c r="Q765" s="17"/>
    </row>
    <row r="766" spans="14:17">
      <c r="N766" s="17"/>
      <c r="Q766" s="17"/>
    </row>
    <row r="767" spans="14:17">
      <c r="N767" s="17"/>
      <c r="Q767" s="17"/>
    </row>
    <row r="768" spans="14:17">
      <c r="N768" s="17"/>
      <c r="Q768" s="17"/>
    </row>
    <row r="769" spans="14:17">
      <c r="N769" s="17"/>
      <c r="Q769" s="17"/>
    </row>
    <row r="770" spans="14:17">
      <c r="N770" s="17"/>
      <c r="Q770" s="17"/>
    </row>
    <row r="771" spans="14:17">
      <c r="N771" s="17"/>
      <c r="Q771" s="17"/>
    </row>
    <row r="772" spans="14:17">
      <c r="N772" s="17"/>
      <c r="Q772" s="17"/>
    </row>
    <row r="773" spans="14:17">
      <c r="N773" s="17"/>
      <c r="Q773" s="17"/>
    </row>
    <row r="774" spans="14:17">
      <c r="N774" s="17"/>
      <c r="Q774" s="17"/>
    </row>
    <row r="775" spans="14:17">
      <c r="N775" s="17"/>
      <c r="Q775" s="17"/>
    </row>
    <row r="776" spans="14:17">
      <c r="N776" s="17"/>
      <c r="Q776" s="17"/>
    </row>
    <row r="777" spans="14:17">
      <c r="N777" s="17"/>
      <c r="Q777" s="17"/>
    </row>
    <row r="778" spans="14:17">
      <c r="N778" s="17"/>
      <c r="Q778" s="17"/>
    </row>
    <row r="779" spans="14:17">
      <c r="N779" s="17"/>
      <c r="Q779" s="17"/>
    </row>
    <row r="780" spans="14:17">
      <c r="N780" s="17"/>
      <c r="Q780" s="17"/>
    </row>
    <row r="781" spans="14:17">
      <c r="N781" s="17"/>
      <c r="Q781" s="17"/>
    </row>
    <row r="782" spans="14:17">
      <c r="N782" s="17"/>
      <c r="Q782" s="17"/>
    </row>
    <row r="783" spans="14:17">
      <c r="N783" s="17"/>
      <c r="Q783" s="17"/>
    </row>
    <row r="784" spans="14:17">
      <c r="N784" s="17"/>
      <c r="Q784" s="17"/>
    </row>
    <row r="785" spans="14:17">
      <c r="N785" s="17"/>
      <c r="Q785" s="17"/>
    </row>
    <row r="786" spans="14:17">
      <c r="N786" s="17"/>
      <c r="Q786" s="17"/>
    </row>
    <row r="787" spans="14:17">
      <c r="N787" s="17"/>
      <c r="Q787" s="17"/>
    </row>
    <row r="788" spans="14:17">
      <c r="N788" s="17"/>
      <c r="Q788" s="17"/>
    </row>
    <row r="789" spans="14:17">
      <c r="N789" s="17"/>
      <c r="Q789" s="17"/>
    </row>
    <row r="790" spans="14:17">
      <c r="N790" s="17"/>
      <c r="Q790" s="17"/>
    </row>
    <row r="791" spans="14:17">
      <c r="N791" s="17"/>
      <c r="Q791" s="17"/>
    </row>
    <row r="792" spans="14:17">
      <c r="N792" s="17"/>
      <c r="Q792" s="17"/>
    </row>
    <row r="793" spans="14:17">
      <c r="N793" s="17"/>
      <c r="Q793" s="17"/>
    </row>
    <row r="794" spans="14:17">
      <c r="N794" s="17"/>
      <c r="Q794" s="17"/>
    </row>
    <row r="795" spans="14:17">
      <c r="N795" s="17"/>
      <c r="Q795" s="17"/>
    </row>
    <row r="796" spans="14:17">
      <c r="N796" s="17"/>
      <c r="Q796" s="17"/>
    </row>
    <row r="797" spans="14:17">
      <c r="N797" s="17"/>
      <c r="Q797" s="17"/>
    </row>
    <row r="798" spans="14:17">
      <c r="N798" s="17"/>
      <c r="Q798" s="17"/>
    </row>
    <row r="799" spans="14:17">
      <c r="N799" s="17"/>
      <c r="Q799" s="17"/>
    </row>
    <row r="800" spans="14:17">
      <c r="N800" s="17"/>
      <c r="Q800" s="17"/>
    </row>
    <row r="801" spans="14:17">
      <c r="N801" s="17"/>
      <c r="Q801" s="17"/>
    </row>
    <row r="802" spans="14:17">
      <c r="N802" s="17"/>
      <c r="Q802" s="17"/>
    </row>
    <row r="803" spans="14:17">
      <c r="N803" s="17"/>
      <c r="Q803" s="17"/>
    </row>
    <row r="804" spans="14:17">
      <c r="N804" s="17"/>
      <c r="Q804" s="17"/>
    </row>
    <row r="805" spans="14:17">
      <c r="N805" s="17"/>
      <c r="Q805" s="17"/>
    </row>
    <row r="806" spans="14:17">
      <c r="N806" s="17"/>
      <c r="Q806" s="17"/>
    </row>
    <row r="807" spans="14:17">
      <c r="N807" s="17"/>
      <c r="Q807" s="17"/>
    </row>
    <row r="808" spans="14:17">
      <c r="N808" s="17"/>
      <c r="Q808" s="17"/>
    </row>
    <row r="809" spans="14:17">
      <c r="N809" s="17"/>
      <c r="Q809" s="17"/>
    </row>
    <row r="810" spans="14:17">
      <c r="N810" s="17"/>
      <c r="Q810" s="17"/>
    </row>
    <row r="811" spans="14:17">
      <c r="N811" s="17"/>
      <c r="Q811" s="17"/>
    </row>
    <row r="812" spans="14:17">
      <c r="N812" s="17"/>
      <c r="Q812" s="17"/>
    </row>
    <row r="813" spans="14:17">
      <c r="N813" s="17"/>
      <c r="Q813" s="17"/>
    </row>
    <row r="814" spans="14:17">
      <c r="N814" s="17"/>
      <c r="Q814" s="17"/>
    </row>
    <row r="815" spans="14:17">
      <c r="N815" s="17"/>
      <c r="Q815" s="17"/>
    </row>
    <row r="816" spans="14:17">
      <c r="N816" s="17"/>
      <c r="Q816" s="17"/>
    </row>
    <row r="817" spans="14:17">
      <c r="N817" s="17"/>
      <c r="Q817" s="17"/>
    </row>
    <row r="818" spans="14:17">
      <c r="N818" s="17"/>
      <c r="Q818" s="17"/>
    </row>
    <row r="819" spans="14:17">
      <c r="N819" s="17"/>
      <c r="Q819" s="17"/>
    </row>
    <row r="820" spans="14:17">
      <c r="N820" s="17"/>
      <c r="Q820" s="17"/>
    </row>
    <row r="821" spans="14:17">
      <c r="N821" s="17"/>
      <c r="Q821" s="17"/>
    </row>
    <row r="822" spans="14:17">
      <c r="N822" s="17"/>
      <c r="Q822" s="17"/>
    </row>
    <row r="823" spans="14:17">
      <c r="N823" s="17"/>
      <c r="Q823" s="17"/>
    </row>
    <row r="824" spans="14:17">
      <c r="N824" s="17"/>
      <c r="Q824" s="17"/>
    </row>
    <row r="825" spans="14:17">
      <c r="N825" s="17"/>
      <c r="Q825" s="17"/>
    </row>
    <row r="826" spans="14:17">
      <c r="N826" s="17"/>
      <c r="Q826" s="17"/>
    </row>
    <row r="827" spans="14:17">
      <c r="N827" s="17"/>
      <c r="Q827" s="17"/>
    </row>
    <row r="828" spans="14:17">
      <c r="N828" s="17"/>
      <c r="Q828" s="17"/>
    </row>
    <row r="829" spans="14:17">
      <c r="N829" s="17"/>
      <c r="Q829" s="17"/>
    </row>
    <row r="830" spans="14:17">
      <c r="N830" s="17"/>
      <c r="Q830" s="17"/>
    </row>
    <row r="831" spans="14:17">
      <c r="N831" s="17"/>
      <c r="Q831" s="17"/>
    </row>
    <row r="832" spans="14:17">
      <c r="N832" s="17"/>
      <c r="Q832" s="17"/>
    </row>
    <row r="833" spans="14:17">
      <c r="N833" s="17"/>
      <c r="Q833" s="17"/>
    </row>
    <row r="834" spans="14:17">
      <c r="N834" s="17"/>
      <c r="Q834" s="17"/>
    </row>
    <row r="835" spans="14:17">
      <c r="N835" s="17"/>
      <c r="Q835" s="17"/>
    </row>
    <row r="836" spans="14:17">
      <c r="N836" s="17"/>
      <c r="Q836" s="17"/>
    </row>
    <row r="837" spans="14:17">
      <c r="N837" s="17"/>
      <c r="Q837" s="17"/>
    </row>
    <row r="838" spans="14:17">
      <c r="N838" s="17"/>
      <c r="Q838" s="17"/>
    </row>
    <row r="839" spans="14:17">
      <c r="N839" s="17"/>
      <c r="Q839" s="17"/>
    </row>
    <row r="840" spans="14:17">
      <c r="N840" s="17"/>
      <c r="Q840" s="17"/>
    </row>
    <row r="841" spans="14:17">
      <c r="N841" s="17"/>
      <c r="Q841" s="17"/>
    </row>
    <row r="842" spans="14:17">
      <c r="N842" s="17"/>
      <c r="Q842" s="17"/>
    </row>
    <row r="843" spans="14:17">
      <c r="N843" s="17"/>
      <c r="Q843" s="17"/>
    </row>
    <row r="844" spans="14:17">
      <c r="N844" s="17"/>
      <c r="Q844" s="17"/>
    </row>
    <row r="845" spans="14:17">
      <c r="N845" s="17"/>
      <c r="Q845" s="17"/>
    </row>
    <row r="846" spans="14:17">
      <c r="N846" s="17"/>
      <c r="Q846" s="17"/>
    </row>
    <row r="847" spans="14:17">
      <c r="N847" s="17"/>
      <c r="Q847" s="17"/>
    </row>
    <row r="848" spans="14:17">
      <c r="N848" s="17"/>
      <c r="Q848" s="17"/>
    </row>
    <row r="849" spans="14:17">
      <c r="N849" s="17"/>
      <c r="Q849" s="17"/>
    </row>
    <row r="850" spans="14:17">
      <c r="N850" s="17"/>
      <c r="Q850" s="17"/>
    </row>
    <row r="851" spans="14:17">
      <c r="N851" s="17"/>
      <c r="Q851" s="17"/>
    </row>
    <row r="852" spans="14:17">
      <c r="N852" s="17"/>
      <c r="Q852" s="17"/>
    </row>
    <row r="853" spans="14:17">
      <c r="N853" s="17"/>
      <c r="Q853" s="17"/>
    </row>
    <row r="854" spans="14:17">
      <c r="N854" s="17"/>
      <c r="Q854" s="17"/>
    </row>
    <row r="855" spans="14:17">
      <c r="N855" s="17"/>
      <c r="Q855" s="17"/>
    </row>
    <row r="856" spans="14:17">
      <c r="N856" s="17"/>
      <c r="Q856" s="17"/>
    </row>
    <row r="857" spans="14:17">
      <c r="N857" s="17"/>
      <c r="Q857" s="17"/>
    </row>
    <row r="858" spans="14:17">
      <c r="N858" s="17"/>
      <c r="Q858" s="17"/>
    </row>
    <row r="859" spans="14:17">
      <c r="N859" s="17"/>
      <c r="Q859" s="17"/>
    </row>
    <row r="860" spans="14:17">
      <c r="N860" s="17"/>
      <c r="Q860" s="17"/>
    </row>
    <row r="861" spans="14:17">
      <c r="N861" s="17"/>
      <c r="Q861" s="17"/>
    </row>
    <row r="862" spans="14:17">
      <c r="N862" s="17"/>
      <c r="Q862" s="17"/>
    </row>
    <row r="863" spans="14:17">
      <c r="N863" s="17"/>
      <c r="Q863" s="17"/>
    </row>
    <row r="864" spans="14:17">
      <c r="N864" s="17"/>
      <c r="Q864" s="17"/>
    </row>
    <row r="865" spans="14:17">
      <c r="N865" s="17"/>
      <c r="Q865" s="17"/>
    </row>
    <row r="866" spans="14:17">
      <c r="N866" s="17"/>
      <c r="Q866" s="17"/>
    </row>
    <row r="867" spans="14:17">
      <c r="N867" s="17"/>
      <c r="Q867" s="17"/>
    </row>
    <row r="868" spans="14:17">
      <c r="N868" s="17"/>
      <c r="Q868" s="17"/>
    </row>
    <row r="869" spans="14:17">
      <c r="N869" s="17"/>
      <c r="Q869" s="17"/>
    </row>
    <row r="870" spans="14:17">
      <c r="N870" s="17"/>
      <c r="Q870" s="17"/>
    </row>
    <row r="871" spans="14:17">
      <c r="N871" s="17"/>
      <c r="Q871" s="17"/>
    </row>
    <row r="872" spans="14:17">
      <c r="N872" s="17"/>
      <c r="Q872" s="17"/>
    </row>
    <row r="873" spans="14:17">
      <c r="N873" s="17"/>
      <c r="Q873" s="17"/>
    </row>
    <row r="874" spans="14:17">
      <c r="N874" s="17"/>
      <c r="Q874" s="17"/>
    </row>
    <row r="875" spans="14:17">
      <c r="N875" s="17"/>
      <c r="Q875" s="17"/>
    </row>
    <row r="876" spans="14:17">
      <c r="N876" s="17"/>
      <c r="Q876" s="17"/>
    </row>
    <row r="877" spans="14:17">
      <c r="N877" s="17"/>
      <c r="Q877" s="17"/>
    </row>
    <row r="878" spans="14:17">
      <c r="N878" s="17"/>
      <c r="Q878" s="17"/>
    </row>
    <row r="879" spans="14:17">
      <c r="N879" s="17"/>
      <c r="Q879" s="17"/>
    </row>
    <row r="880" spans="14:17">
      <c r="N880" s="17"/>
      <c r="Q880" s="17"/>
    </row>
    <row r="881" spans="14:17">
      <c r="N881" s="17"/>
      <c r="Q881" s="17"/>
    </row>
    <row r="882" spans="14:17">
      <c r="N882" s="17"/>
      <c r="Q882" s="17"/>
    </row>
    <row r="883" spans="14:17">
      <c r="N883" s="17"/>
      <c r="Q883" s="17"/>
    </row>
    <row r="884" spans="14:17">
      <c r="N884" s="17"/>
      <c r="Q884" s="17"/>
    </row>
    <row r="885" spans="14:17">
      <c r="N885" s="17"/>
      <c r="Q885" s="17"/>
    </row>
    <row r="886" spans="14:17">
      <c r="N886" s="17"/>
      <c r="Q886" s="17"/>
    </row>
    <row r="887" spans="14:17">
      <c r="N887" s="17"/>
      <c r="Q887" s="17"/>
    </row>
    <row r="888" spans="14:17">
      <c r="N888" s="17"/>
      <c r="Q888" s="17"/>
    </row>
    <row r="889" spans="14:17">
      <c r="N889" s="17"/>
      <c r="Q889" s="17"/>
    </row>
    <row r="890" spans="14:17">
      <c r="N890" s="17"/>
      <c r="Q890" s="17"/>
    </row>
    <row r="891" spans="14:17">
      <c r="N891" s="17"/>
      <c r="Q891" s="17"/>
    </row>
    <row r="892" spans="14:17">
      <c r="N892" s="17"/>
      <c r="Q892" s="17"/>
    </row>
    <row r="893" spans="14:17">
      <c r="N893" s="17"/>
      <c r="Q893" s="17"/>
    </row>
    <row r="894" spans="14:17">
      <c r="N894" s="17"/>
      <c r="Q894" s="17"/>
    </row>
    <row r="895" spans="14:17">
      <c r="N895" s="17"/>
      <c r="Q895" s="17"/>
    </row>
    <row r="896" spans="14:17">
      <c r="N896" s="17"/>
      <c r="Q896" s="17"/>
    </row>
    <row r="897" spans="14:17">
      <c r="N897" s="17"/>
      <c r="Q897" s="17"/>
    </row>
    <row r="898" spans="14:17">
      <c r="N898" s="17"/>
      <c r="Q898" s="17"/>
    </row>
    <row r="899" spans="14:17">
      <c r="N899" s="17"/>
      <c r="Q899" s="17"/>
    </row>
    <row r="900" spans="14:17">
      <c r="N900" s="17"/>
      <c r="Q900" s="17"/>
    </row>
    <row r="901" spans="14:17">
      <c r="N901" s="17"/>
      <c r="Q901" s="17"/>
    </row>
    <row r="902" spans="14:17">
      <c r="N902" s="17"/>
      <c r="Q902" s="17"/>
    </row>
    <row r="903" spans="14:17">
      <c r="N903" s="17"/>
      <c r="Q903" s="17"/>
    </row>
    <row r="904" spans="14:17">
      <c r="N904" s="17"/>
      <c r="Q904" s="17"/>
    </row>
    <row r="905" spans="14:17">
      <c r="N905" s="17"/>
      <c r="Q905" s="17"/>
    </row>
    <row r="906" spans="14:17">
      <c r="N906" s="17"/>
      <c r="Q906" s="17"/>
    </row>
    <row r="907" spans="14:17">
      <c r="N907" s="17"/>
      <c r="Q907" s="17"/>
    </row>
    <row r="908" spans="14:17">
      <c r="N908" s="17"/>
      <c r="Q908" s="17"/>
    </row>
    <row r="909" spans="14:17">
      <c r="N909" s="17"/>
      <c r="Q909" s="17"/>
    </row>
    <row r="910" spans="14:17">
      <c r="N910" s="17"/>
      <c r="Q910" s="17"/>
    </row>
    <row r="911" spans="14:17">
      <c r="N911" s="17"/>
      <c r="Q911" s="17"/>
    </row>
    <row r="912" spans="14:17">
      <c r="N912" s="17"/>
      <c r="Q912" s="17"/>
    </row>
    <row r="913" spans="14:17">
      <c r="N913" s="17"/>
      <c r="Q913" s="17"/>
    </row>
    <row r="914" spans="14:17">
      <c r="N914" s="17"/>
      <c r="Q914" s="17"/>
    </row>
    <row r="915" spans="14:17">
      <c r="N915" s="17"/>
      <c r="Q915" s="17"/>
    </row>
    <row r="916" spans="14:17">
      <c r="N916" s="17"/>
      <c r="Q916" s="17"/>
    </row>
    <row r="917" spans="14:17">
      <c r="N917" s="17"/>
      <c r="Q917" s="17"/>
    </row>
    <row r="918" spans="14:17">
      <c r="N918" s="17"/>
      <c r="Q918" s="17"/>
    </row>
    <row r="919" spans="14:17">
      <c r="N919" s="17"/>
      <c r="Q919" s="17"/>
    </row>
    <row r="920" spans="14:17">
      <c r="N920" s="17"/>
      <c r="Q920" s="17"/>
    </row>
    <row r="921" spans="14:17">
      <c r="N921" s="17"/>
      <c r="Q921" s="17"/>
    </row>
    <row r="922" spans="14:17">
      <c r="N922" s="17"/>
      <c r="Q922" s="17"/>
    </row>
    <row r="923" spans="14:17">
      <c r="N923" s="17"/>
      <c r="Q923" s="17"/>
    </row>
    <row r="924" spans="14:17">
      <c r="N924" s="17"/>
      <c r="Q924" s="17"/>
    </row>
    <row r="925" spans="14:17">
      <c r="N925" s="17"/>
      <c r="Q925" s="17"/>
    </row>
    <row r="926" spans="14:17">
      <c r="N926" s="17"/>
      <c r="Q926" s="17"/>
    </row>
    <row r="927" spans="14:17">
      <c r="N927" s="17"/>
      <c r="Q927" s="17"/>
    </row>
    <row r="928" spans="14:17">
      <c r="N928" s="17"/>
      <c r="Q928" s="17"/>
    </row>
    <row r="929" spans="14:17">
      <c r="N929" s="17"/>
      <c r="Q929" s="17"/>
    </row>
    <row r="930" spans="14:17">
      <c r="N930" s="17"/>
      <c r="Q930" s="17"/>
    </row>
    <row r="931" spans="14:17">
      <c r="N931" s="17"/>
      <c r="Q931" s="17"/>
    </row>
    <row r="932" spans="14:17">
      <c r="N932" s="17"/>
      <c r="Q932" s="17"/>
    </row>
    <row r="933" spans="14:17">
      <c r="N933" s="17"/>
      <c r="Q933" s="17"/>
    </row>
    <row r="934" spans="14:17">
      <c r="N934" s="17"/>
      <c r="Q934" s="17"/>
    </row>
    <row r="935" spans="14:17">
      <c r="N935" s="17"/>
      <c r="Q935" s="17"/>
    </row>
    <row r="936" spans="14:17">
      <c r="N936" s="17"/>
      <c r="Q936" s="17"/>
    </row>
    <row r="937" spans="14:17">
      <c r="N937" s="17"/>
      <c r="Q937" s="17"/>
    </row>
    <row r="938" spans="14:17">
      <c r="N938" s="17"/>
      <c r="Q938" s="17"/>
    </row>
    <row r="939" spans="14:17">
      <c r="N939" s="17"/>
      <c r="Q939" s="17"/>
    </row>
    <row r="940" spans="14:17">
      <c r="N940" s="17"/>
      <c r="Q940" s="17"/>
    </row>
    <row r="941" spans="14:17">
      <c r="N941" s="17"/>
      <c r="Q941" s="17"/>
    </row>
    <row r="942" spans="14:17">
      <c r="N942" s="17"/>
      <c r="Q942" s="17"/>
    </row>
    <row r="943" spans="14:17">
      <c r="N943" s="17"/>
      <c r="Q943" s="17"/>
    </row>
    <row r="944" spans="14:17">
      <c r="N944" s="17"/>
      <c r="Q944" s="17"/>
    </row>
    <row r="945" spans="14:17">
      <c r="N945" s="17"/>
      <c r="Q945" s="17"/>
    </row>
    <row r="946" spans="14:17">
      <c r="N946" s="17"/>
      <c r="Q946" s="17"/>
    </row>
    <row r="947" spans="14:17">
      <c r="N947" s="17"/>
      <c r="Q947" s="17"/>
    </row>
    <row r="948" spans="14:17">
      <c r="N948" s="17"/>
      <c r="Q948" s="17"/>
    </row>
    <row r="949" spans="14:17">
      <c r="N949" s="17"/>
      <c r="Q949" s="17"/>
    </row>
    <row r="950" spans="14:17">
      <c r="N950" s="17"/>
      <c r="Q950" s="17"/>
    </row>
    <row r="951" spans="14:17">
      <c r="N951" s="17"/>
      <c r="Q951" s="17"/>
    </row>
    <row r="952" spans="14:17">
      <c r="N952" s="17"/>
      <c r="Q952" s="17"/>
    </row>
    <row r="953" spans="14:17">
      <c r="N953" s="17"/>
      <c r="Q953" s="17"/>
    </row>
    <row r="954" spans="14:17">
      <c r="N954" s="17"/>
      <c r="Q954" s="17"/>
    </row>
    <row r="955" spans="14:17">
      <c r="N955" s="17"/>
      <c r="Q955" s="17"/>
    </row>
    <row r="956" spans="14:17">
      <c r="N956" s="17"/>
      <c r="Q956" s="17"/>
    </row>
    <row r="957" spans="14:17">
      <c r="N957" s="17"/>
      <c r="Q957" s="17"/>
    </row>
    <row r="958" spans="14:17">
      <c r="N958" s="17"/>
      <c r="Q958" s="17"/>
    </row>
    <row r="959" spans="14:17">
      <c r="N959" s="17"/>
      <c r="Q959" s="17"/>
    </row>
    <row r="960" spans="14:17">
      <c r="N960" s="17"/>
      <c r="Q960" s="17"/>
    </row>
    <row r="961" spans="14:17">
      <c r="N961" s="17"/>
      <c r="Q961" s="17"/>
    </row>
    <row r="962" spans="14:17">
      <c r="N962" s="17"/>
      <c r="Q962" s="17"/>
    </row>
    <row r="963" spans="14:17">
      <c r="N963" s="17"/>
      <c r="Q963" s="17"/>
    </row>
    <row r="964" spans="14:17">
      <c r="N964" s="17"/>
      <c r="Q964" s="17"/>
    </row>
    <row r="965" spans="14:17">
      <c r="N965" s="17"/>
      <c r="Q965" s="17"/>
    </row>
    <row r="966" spans="14:17">
      <c r="N966" s="17"/>
      <c r="Q966" s="17"/>
    </row>
    <row r="967" spans="14:17">
      <c r="N967" s="17"/>
      <c r="Q967" s="17"/>
    </row>
    <row r="968" spans="14:17">
      <c r="N968" s="17"/>
      <c r="Q968" s="17"/>
    </row>
    <row r="969" spans="14:17">
      <c r="N969" s="17"/>
      <c r="Q969" s="17"/>
    </row>
    <row r="970" spans="14:17">
      <c r="N970" s="17"/>
      <c r="Q970" s="17"/>
    </row>
    <row r="971" spans="14:17">
      <c r="N971" s="17"/>
      <c r="Q971" s="17"/>
    </row>
    <row r="972" spans="14:17">
      <c r="N972" s="17"/>
      <c r="Q972" s="17"/>
    </row>
    <row r="973" spans="14:17">
      <c r="N973" s="17"/>
      <c r="Q973" s="17"/>
    </row>
    <row r="974" spans="14:17">
      <c r="N974" s="17"/>
      <c r="Q974" s="17"/>
    </row>
    <row r="975" spans="14:17">
      <c r="N975" s="17"/>
      <c r="Q975" s="17"/>
    </row>
    <row r="976" spans="14:17">
      <c r="N976" s="17"/>
      <c r="Q976" s="17"/>
    </row>
    <row r="977" spans="14:17">
      <c r="N977" s="17"/>
      <c r="Q977" s="17"/>
    </row>
    <row r="978" spans="14:17">
      <c r="N978" s="17"/>
      <c r="Q978" s="17"/>
    </row>
    <row r="979" spans="14:17">
      <c r="N979" s="17"/>
      <c r="Q979" s="17"/>
    </row>
    <row r="980" spans="14:17">
      <c r="N980" s="17"/>
      <c r="Q980" s="17"/>
    </row>
    <row r="981" spans="14:17">
      <c r="N981" s="17"/>
      <c r="Q981" s="17"/>
    </row>
    <row r="982" spans="14:17">
      <c r="N982" s="17"/>
      <c r="Q982" s="17"/>
    </row>
    <row r="983" spans="14:17">
      <c r="N983" s="17"/>
      <c r="Q983" s="17"/>
    </row>
    <row r="984" spans="14:17">
      <c r="N984" s="17"/>
      <c r="Q984" s="17"/>
    </row>
    <row r="985" spans="14:17">
      <c r="N985" s="17"/>
      <c r="Q985" s="17"/>
    </row>
    <row r="986" spans="14:17">
      <c r="N986" s="17"/>
      <c r="Q986" s="17"/>
    </row>
    <row r="987" spans="14:17">
      <c r="N987" s="17"/>
      <c r="Q987" s="17"/>
    </row>
    <row r="988" spans="14:17">
      <c r="N988" s="17"/>
      <c r="Q988" s="17"/>
    </row>
    <row r="989" spans="14:17">
      <c r="N989" s="17"/>
      <c r="Q989" s="17"/>
    </row>
    <row r="990" spans="14:17">
      <c r="N990" s="17"/>
      <c r="Q990" s="17"/>
    </row>
    <row r="991" spans="14:17">
      <c r="N991" s="17"/>
      <c r="Q991" s="17"/>
    </row>
    <row r="992" spans="14:17">
      <c r="N992" s="17"/>
      <c r="Q992" s="17"/>
    </row>
    <row r="993" spans="14:17">
      <c r="N993" s="17"/>
      <c r="Q993" s="17"/>
    </row>
    <row r="994" spans="14:17">
      <c r="N994" s="17"/>
      <c r="Q994" s="17"/>
    </row>
    <row r="995" spans="14:17">
      <c r="N995" s="17"/>
      <c r="Q995" s="17"/>
    </row>
    <row r="996" spans="14:17">
      <c r="N996" s="17"/>
      <c r="Q996" s="17"/>
    </row>
    <row r="997" spans="14:17">
      <c r="N997" s="17"/>
      <c r="Q997" s="17"/>
    </row>
    <row r="998" spans="14:17">
      <c r="N998" s="17"/>
      <c r="Q998" s="17"/>
    </row>
    <row r="999" spans="14:17">
      <c r="N999" s="17"/>
      <c r="Q999" s="17"/>
    </row>
    <row r="1000" spans="14:17">
      <c r="N1000" s="17"/>
      <c r="Q1000" s="17"/>
    </row>
    <row r="1001" spans="14:17">
      <c r="N1001" s="17"/>
      <c r="Q1001" s="17"/>
    </row>
    <row r="1002" spans="14:17">
      <c r="N1002" s="17"/>
      <c r="Q1002" s="17"/>
    </row>
    <row r="1003" spans="14:17">
      <c r="N1003" s="17"/>
      <c r="Q1003" s="17"/>
    </row>
    <row r="1004" spans="14:17">
      <c r="N1004" s="17"/>
      <c r="Q1004" s="17"/>
    </row>
    <row r="1005" spans="14:17">
      <c r="N1005" s="17"/>
      <c r="Q1005" s="17"/>
    </row>
    <row r="1006" spans="14:17">
      <c r="N1006" s="17"/>
      <c r="Q1006" s="17"/>
    </row>
    <row r="1007" spans="14:17">
      <c r="N1007" s="17"/>
      <c r="Q1007" s="17"/>
    </row>
    <row r="1008" spans="14:17">
      <c r="N1008" s="17"/>
      <c r="Q1008" s="17"/>
    </row>
    <row r="1009" spans="14:17">
      <c r="N1009" s="17"/>
      <c r="Q1009" s="17"/>
    </row>
    <row r="1010" spans="14:17">
      <c r="N1010" s="17"/>
      <c r="Q1010" s="17"/>
    </row>
    <row r="1011" spans="14:17">
      <c r="N1011" s="17"/>
      <c r="Q1011" s="17"/>
    </row>
    <row r="1012" spans="14:17">
      <c r="N1012" s="17"/>
      <c r="Q1012" s="17"/>
    </row>
    <row r="1013" spans="14:17">
      <c r="N1013" s="17"/>
      <c r="Q1013" s="17"/>
    </row>
    <row r="1014" spans="14:17">
      <c r="N1014" s="17"/>
      <c r="Q1014" s="17"/>
    </row>
    <row r="1015" spans="14:17">
      <c r="N1015" s="17"/>
      <c r="Q1015" s="17"/>
    </row>
    <row r="1016" spans="14:17">
      <c r="N1016" s="17"/>
      <c r="Q1016" s="17"/>
    </row>
    <row r="1017" spans="14:17">
      <c r="N1017" s="17"/>
      <c r="Q1017" s="17"/>
    </row>
    <row r="1018" spans="14:17">
      <c r="N1018" s="17"/>
      <c r="Q1018" s="17"/>
    </row>
    <row r="1019" spans="14:17">
      <c r="N1019" s="17"/>
      <c r="Q1019" s="17"/>
    </row>
    <row r="1020" spans="14:17">
      <c r="N1020" s="17"/>
      <c r="Q1020" s="17"/>
    </row>
    <row r="1021" spans="14:17">
      <c r="N1021" s="17"/>
      <c r="Q1021" s="17"/>
    </row>
    <row r="1022" spans="14:17">
      <c r="N1022" s="17"/>
      <c r="Q1022" s="17"/>
    </row>
    <row r="1023" spans="14:17">
      <c r="N1023" s="17"/>
      <c r="Q1023" s="17"/>
    </row>
    <row r="1024" spans="14:17">
      <c r="N1024" s="17"/>
      <c r="Q1024" s="17"/>
    </row>
    <row r="1025" spans="14:17">
      <c r="N1025" s="17"/>
      <c r="Q1025" s="17"/>
    </row>
    <row r="1026" spans="14:17">
      <c r="N1026" s="17"/>
      <c r="Q1026" s="17"/>
    </row>
    <row r="1027" spans="14:17">
      <c r="N1027" s="17"/>
      <c r="Q1027" s="17"/>
    </row>
    <row r="1028" spans="14:17">
      <c r="N1028" s="17"/>
      <c r="Q1028" s="17"/>
    </row>
    <row r="1029" spans="14:17">
      <c r="N1029" s="17"/>
      <c r="Q1029" s="17"/>
    </row>
    <row r="1030" spans="14:17">
      <c r="N1030" s="17"/>
      <c r="Q1030" s="17"/>
    </row>
    <row r="1031" spans="14:17">
      <c r="N1031" s="17"/>
      <c r="Q1031" s="17"/>
    </row>
    <row r="1032" spans="14:17">
      <c r="N1032" s="17"/>
      <c r="Q1032" s="17"/>
    </row>
    <row r="1033" spans="14:17">
      <c r="N1033" s="17"/>
      <c r="Q1033" s="17"/>
    </row>
    <row r="1034" spans="14:17">
      <c r="N1034" s="17"/>
      <c r="Q1034" s="17"/>
    </row>
    <row r="1035" spans="14:17">
      <c r="N1035" s="17"/>
      <c r="Q1035" s="17"/>
    </row>
    <row r="1036" spans="14:17">
      <c r="N1036" s="17"/>
      <c r="Q1036" s="17"/>
    </row>
    <row r="1037" spans="14:17">
      <c r="N1037" s="17"/>
      <c r="Q1037" s="17"/>
    </row>
    <row r="1038" spans="14:17">
      <c r="N1038" s="17"/>
      <c r="Q1038" s="17"/>
    </row>
    <row r="1039" spans="14:17">
      <c r="N1039" s="17"/>
      <c r="Q1039" s="17"/>
    </row>
    <row r="1040" spans="14:17">
      <c r="N1040" s="17"/>
      <c r="Q1040" s="17"/>
    </row>
    <row r="1041" spans="14:17">
      <c r="N1041" s="17"/>
      <c r="Q1041" s="17"/>
    </row>
    <row r="1042" spans="14:17">
      <c r="N1042" s="17"/>
      <c r="Q1042" s="17"/>
    </row>
    <row r="1043" spans="14:17">
      <c r="N1043" s="17"/>
      <c r="Q1043" s="17"/>
    </row>
    <row r="1044" spans="14:17">
      <c r="N1044" s="17"/>
      <c r="Q1044" s="17"/>
    </row>
    <row r="1045" spans="14:17">
      <c r="N1045" s="17"/>
      <c r="Q1045" s="17"/>
    </row>
    <row r="1046" spans="14:17">
      <c r="N1046" s="17"/>
      <c r="Q1046" s="17"/>
    </row>
    <row r="1047" spans="14:17">
      <c r="N1047" s="17"/>
      <c r="Q1047" s="17"/>
    </row>
    <row r="1048" spans="14:17">
      <c r="N1048" s="17"/>
      <c r="Q1048" s="17"/>
    </row>
    <row r="1049" spans="14:17">
      <c r="N1049" s="17"/>
      <c r="Q1049" s="17"/>
    </row>
    <row r="1050" spans="14:17">
      <c r="N1050" s="17"/>
      <c r="Q1050" s="17"/>
    </row>
    <row r="1051" spans="14:17">
      <c r="N1051" s="17"/>
      <c r="Q1051" s="17"/>
    </row>
    <row r="1052" spans="14:17">
      <c r="N1052" s="17"/>
      <c r="Q1052" s="17"/>
    </row>
    <row r="1053" spans="14:17">
      <c r="N1053" s="17"/>
      <c r="Q1053" s="17"/>
    </row>
    <row r="1054" spans="14:17">
      <c r="N1054" s="17"/>
      <c r="Q1054" s="17"/>
    </row>
    <row r="1055" spans="14:17">
      <c r="N1055" s="17"/>
      <c r="Q1055" s="17"/>
    </row>
    <row r="1056" spans="14:17">
      <c r="N1056" s="17"/>
      <c r="Q1056" s="17"/>
    </row>
    <row r="1057" spans="14:17">
      <c r="N1057" s="17"/>
      <c r="Q1057" s="17"/>
    </row>
    <row r="1058" spans="14:17">
      <c r="N1058" s="17"/>
      <c r="Q1058" s="17"/>
    </row>
    <row r="1059" spans="14:17">
      <c r="N1059" s="17"/>
      <c r="Q1059" s="17"/>
    </row>
    <row r="1060" spans="14:17">
      <c r="N1060" s="17"/>
      <c r="Q1060" s="17"/>
    </row>
    <row r="1061" spans="14:17">
      <c r="N1061" s="17"/>
      <c r="Q1061" s="17"/>
    </row>
    <row r="1062" spans="14:17">
      <c r="N1062" s="17"/>
      <c r="Q1062" s="17"/>
    </row>
    <row r="1063" spans="14:17">
      <c r="N1063" s="17"/>
      <c r="Q1063" s="17"/>
    </row>
    <row r="1064" spans="14:17">
      <c r="N1064" s="17"/>
      <c r="Q1064" s="17"/>
    </row>
    <row r="1065" spans="14:17">
      <c r="N1065" s="17"/>
      <c r="Q1065" s="17"/>
    </row>
    <row r="1066" spans="14:17">
      <c r="N1066" s="17"/>
      <c r="Q1066" s="17"/>
    </row>
    <row r="1067" spans="14:17">
      <c r="N1067" s="17"/>
      <c r="Q1067" s="17"/>
    </row>
    <row r="1068" spans="14:17">
      <c r="N1068" s="17"/>
      <c r="Q1068" s="17"/>
    </row>
    <row r="1069" spans="14:17">
      <c r="N1069" s="17"/>
      <c r="Q1069" s="17"/>
    </row>
    <row r="1070" spans="14:17">
      <c r="N1070" s="17"/>
      <c r="Q1070" s="17"/>
    </row>
    <row r="1071" spans="14:17">
      <c r="N1071" s="17"/>
      <c r="Q1071" s="17"/>
    </row>
    <row r="1072" spans="14:17">
      <c r="N1072" s="17"/>
      <c r="Q1072" s="17"/>
    </row>
    <row r="1073" spans="14:17">
      <c r="N1073" s="17"/>
      <c r="Q1073" s="17"/>
    </row>
    <row r="1074" spans="14:17">
      <c r="N1074" s="17"/>
      <c r="Q1074" s="17"/>
    </row>
    <row r="1075" spans="14:17">
      <c r="N1075" s="17"/>
      <c r="Q1075" s="17"/>
    </row>
    <row r="1076" spans="14:17">
      <c r="N1076" s="17"/>
      <c r="Q1076" s="17"/>
    </row>
    <row r="1077" spans="14:17">
      <c r="N1077" s="17"/>
      <c r="Q1077" s="17"/>
    </row>
    <row r="1078" spans="14:17">
      <c r="N1078" s="17"/>
      <c r="Q1078" s="17"/>
    </row>
    <row r="1079" spans="14:17">
      <c r="N1079" s="17"/>
      <c r="Q1079" s="17"/>
    </row>
    <row r="1080" spans="14:17">
      <c r="N1080" s="17"/>
      <c r="Q1080" s="17"/>
    </row>
    <row r="1081" spans="14:17">
      <c r="N1081" s="17"/>
      <c r="Q1081" s="17"/>
    </row>
    <row r="1082" spans="14:17">
      <c r="N1082" s="17"/>
      <c r="Q1082" s="17"/>
    </row>
    <row r="1083" spans="14:17">
      <c r="N1083" s="17"/>
      <c r="Q1083" s="17"/>
    </row>
    <row r="1084" spans="14:17">
      <c r="N1084" s="17"/>
      <c r="Q1084" s="17"/>
    </row>
    <row r="1085" spans="14:17">
      <c r="N1085" s="17"/>
      <c r="Q1085" s="17"/>
    </row>
    <row r="1086" spans="14:17">
      <c r="N1086" s="17"/>
      <c r="Q1086" s="17"/>
    </row>
    <row r="1087" spans="14:17">
      <c r="N1087" s="17"/>
      <c r="Q1087" s="17"/>
    </row>
    <row r="1088" spans="14:17">
      <c r="N1088" s="17"/>
      <c r="Q1088" s="17"/>
    </row>
    <row r="1089" spans="14:17">
      <c r="N1089" s="17"/>
      <c r="Q1089" s="17"/>
    </row>
    <row r="1090" spans="14:17">
      <c r="N1090" s="17"/>
      <c r="Q1090" s="17"/>
    </row>
    <row r="1091" spans="14:17">
      <c r="N1091" s="17"/>
      <c r="Q1091" s="17"/>
    </row>
    <row r="1092" spans="14:17">
      <c r="N1092" s="17"/>
      <c r="Q1092" s="17"/>
    </row>
    <row r="1093" spans="14:17">
      <c r="N1093" s="17"/>
      <c r="Q1093" s="17"/>
    </row>
    <row r="1094" spans="14:17">
      <c r="N1094" s="17"/>
      <c r="Q1094" s="17"/>
    </row>
    <row r="1095" spans="14:17">
      <c r="N1095" s="17"/>
      <c r="Q1095" s="17"/>
    </row>
    <row r="1096" spans="14:17">
      <c r="N1096" s="17"/>
      <c r="Q1096" s="17"/>
    </row>
    <row r="1097" spans="14:17">
      <c r="N1097" s="17"/>
      <c r="Q1097" s="17"/>
    </row>
    <row r="1098" spans="14:17">
      <c r="N1098" s="17"/>
      <c r="Q1098" s="17"/>
    </row>
    <row r="1099" spans="14:17">
      <c r="N1099" s="17"/>
      <c r="Q1099" s="17"/>
    </row>
    <row r="1100" spans="14:17">
      <c r="N1100" s="17"/>
      <c r="Q1100" s="17"/>
    </row>
    <row r="1101" spans="14:17">
      <c r="N1101" s="17"/>
      <c r="Q1101" s="17"/>
    </row>
    <row r="1102" spans="14:17">
      <c r="N1102" s="17"/>
      <c r="Q1102" s="17"/>
    </row>
    <row r="1103" spans="14:17">
      <c r="N1103" s="17"/>
      <c r="Q1103" s="17"/>
    </row>
    <row r="1104" spans="14:17">
      <c r="N1104" s="17"/>
      <c r="Q1104" s="17"/>
    </row>
    <row r="1105" spans="14:17">
      <c r="N1105" s="17"/>
      <c r="Q1105" s="17"/>
    </row>
    <row r="1106" spans="14:17">
      <c r="N1106" s="17"/>
      <c r="Q1106" s="17"/>
    </row>
    <row r="1107" spans="14:17">
      <c r="N1107" s="17"/>
      <c r="Q1107" s="17"/>
    </row>
    <row r="1108" spans="14:17">
      <c r="N1108" s="17"/>
      <c r="Q1108" s="17"/>
    </row>
    <row r="1109" spans="14:17">
      <c r="N1109" s="17"/>
      <c r="Q1109" s="17"/>
    </row>
    <row r="1110" spans="14:17">
      <c r="N1110" s="17"/>
      <c r="Q1110" s="17"/>
    </row>
    <row r="1111" spans="14:17">
      <c r="N1111" s="17"/>
      <c r="Q1111" s="17"/>
    </row>
    <row r="1112" spans="14:17">
      <c r="N1112" s="17"/>
      <c r="Q1112" s="17"/>
    </row>
    <row r="1113" spans="14:17">
      <c r="N1113" s="17"/>
      <c r="Q1113" s="17"/>
    </row>
    <row r="1114" spans="14:17">
      <c r="N1114" s="17"/>
      <c r="Q1114" s="17"/>
    </row>
    <row r="1115" spans="14:17">
      <c r="N1115" s="17"/>
      <c r="Q1115" s="17"/>
    </row>
    <row r="1116" spans="14:17">
      <c r="N1116" s="17"/>
      <c r="Q1116" s="17"/>
    </row>
    <row r="1117" spans="14:17">
      <c r="N1117" s="17"/>
      <c r="Q1117" s="17"/>
    </row>
    <row r="1118" spans="14:17">
      <c r="N1118" s="17"/>
      <c r="Q1118" s="17"/>
    </row>
    <row r="1119" spans="14:17">
      <c r="N1119" s="17"/>
      <c r="Q1119" s="17"/>
    </row>
    <row r="1120" spans="14:17">
      <c r="N1120" s="17"/>
      <c r="Q1120" s="17"/>
    </row>
    <row r="1121" spans="14:17">
      <c r="N1121" s="17"/>
      <c r="Q1121" s="17"/>
    </row>
    <row r="1122" spans="14:17">
      <c r="N1122" s="17"/>
      <c r="Q1122" s="17"/>
    </row>
    <row r="1123" spans="14:17">
      <c r="N1123" s="17"/>
      <c r="Q1123" s="17"/>
    </row>
    <row r="1124" spans="14:17">
      <c r="N1124" s="17"/>
      <c r="Q1124" s="17"/>
    </row>
    <row r="1125" spans="14:17">
      <c r="N1125" s="17"/>
      <c r="Q1125" s="17"/>
    </row>
    <row r="1126" spans="14:17">
      <c r="N1126" s="17"/>
      <c r="Q1126" s="17"/>
    </row>
    <row r="1127" spans="14:17">
      <c r="N1127" s="17"/>
      <c r="Q1127" s="17"/>
    </row>
    <row r="1128" spans="14:17">
      <c r="N1128" s="17"/>
      <c r="Q1128" s="17"/>
    </row>
    <row r="1129" spans="14:17">
      <c r="N1129" s="17"/>
      <c r="Q1129" s="17"/>
    </row>
    <row r="1130" spans="14:17">
      <c r="N1130" s="17"/>
      <c r="Q1130" s="17"/>
    </row>
    <row r="1131" spans="14:17">
      <c r="N1131" s="17"/>
      <c r="Q1131" s="17"/>
    </row>
    <row r="1132" spans="14:17">
      <c r="N1132" s="17"/>
      <c r="Q1132" s="17"/>
    </row>
    <row r="1133" spans="14:17">
      <c r="N1133" s="17"/>
      <c r="Q1133" s="17"/>
    </row>
    <row r="1134" spans="14:17">
      <c r="N1134" s="17"/>
      <c r="Q1134" s="17"/>
    </row>
    <row r="1135" spans="14:17">
      <c r="N1135" s="17"/>
      <c r="Q1135" s="17"/>
    </row>
    <row r="1136" spans="14:17">
      <c r="N1136" s="17"/>
      <c r="Q1136" s="17"/>
    </row>
    <row r="1137" spans="14:17">
      <c r="N1137" s="17"/>
      <c r="Q1137" s="17"/>
    </row>
    <row r="1138" spans="14:17">
      <c r="N1138" s="17"/>
      <c r="Q1138" s="17"/>
    </row>
    <row r="1139" spans="14:17">
      <c r="N1139" s="17"/>
      <c r="Q1139" s="17"/>
    </row>
    <row r="1140" spans="14:17">
      <c r="N1140" s="17"/>
      <c r="Q1140" s="17"/>
    </row>
    <row r="1141" spans="14:17">
      <c r="N1141" s="17"/>
      <c r="Q1141" s="17"/>
    </row>
    <row r="1142" spans="14:17">
      <c r="N1142" s="17"/>
      <c r="Q1142" s="17"/>
    </row>
    <row r="1143" spans="14:17">
      <c r="N1143" s="17"/>
      <c r="Q1143" s="17"/>
    </row>
    <row r="1144" spans="14:17">
      <c r="N1144" s="17"/>
      <c r="Q1144" s="17"/>
    </row>
    <row r="1145" spans="14:17">
      <c r="N1145" s="17"/>
      <c r="Q1145" s="17"/>
    </row>
    <row r="1146" spans="14:17">
      <c r="N1146" s="17"/>
      <c r="Q1146" s="17"/>
    </row>
    <row r="1147" spans="14:17">
      <c r="N1147" s="17"/>
      <c r="Q1147" s="17"/>
    </row>
    <row r="1148" spans="14:17">
      <c r="N1148" s="17"/>
      <c r="Q1148" s="17"/>
    </row>
    <row r="1149" spans="14:17">
      <c r="N1149" s="17"/>
      <c r="Q1149" s="17"/>
    </row>
    <row r="1150" spans="14:17">
      <c r="N1150" s="17"/>
      <c r="Q1150" s="17"/>
    </row>
    <row r="1151" spans="14:17">
      <c r="N1151" s="17"/>
      <c r="Q1151" s="17"/>
    </row>
    <row r="1152" spans="14:17">
      <c r="N1152" s="17"/>
      <c r="Q1152" s="17"/>
    </row>
    <row r="1153" spans="14:17">
      <c r="N1153" s="17"/>
      <c r="Q1153" s="17"/>
    </row>
    <row r="1154" spans="14:17">
      <c r="N1154" s="17"/>
      <c r="Q1154" s="17"/>
    </row>
    <row r="1155" spans="14:17">
      <c r="N1155" s="17"/>
      <c r="Q1155" s="17"/>
    </row>
    <row r="1156" spans="14:17">
      <c r="N1156" s="17"/>
      <c r="Q1156" s="17"/>
    </row>
    <row r="1157" spans="14:17">
      <c r="N1157" s="17"/>
      <c r="Q1157" s="17"/>
    </row>
    <row r="1158" spans="14:17">
      <c r="N1158" s="17"/>
      <c r="Q1158" s="17"/>
    </row>
    <row r="1159" spans="14:17">
      <c r="N1159" s="17"/>
      <c r="Q1159" s="17"/>
    </row>
    <row r="1160" spans="14:17">
      <c r="N1160" s="17"/>
      <c r="Q1160" s="17"/>
    </row>
    <row r="1161" spans="14:17">
      <c r="N1161" s="17"/>
      <c r="Q1161" s="17"/>
    </row>
    <row r="1162" spans="14:17">
      <c r="N1162" s="17"/>
      <c r="Q1162" s="17"/>
    </row>
    <row r="1163" spans="14:17">
      <c r="N1163" s="17"/>
      <c r="Q1163" s="17"/>
    </row>
    <row r="1164" spans="14:17">
      <c r="N1164" s="17"/>
      <c r="Q1164" s="17"/>
    </row>
    <row r="1165" spans="14:17">
      <c r="N1165" s="17"/>
      <c r="Q1165" s="17"/>
    </row>
    <row r="1166" spans="14:17">
      <c r="N1166" s="17"/>
      <c r="Q1166" s="17"/>
    </row>
    <row r="1167" spans="14:17">
      <c r="N1167" s="17"/>
      <c r="Q1167" s="17"/>
    </row>
    <row r="1168" spans="14:17">
      <c r="N1168" s="17"/>
      <c r="Q1168" s="17"/>
    </row>
    <row r="1169" spans="14:17">
      <c r="N1169" s="17"/>
      <c r="Q1169" s="17"/>
    </row>
    <row r="1170" spans="14:17">
      <c r="N1170" s="17"/>
      <c r="Q1170" s="17"/>
    </row>
    <row r="1171" spans="14:17">
      <c r="N1171" s="17"/>
      <c r="Q1171" s="17"/>
    </row>
    <row r="1172" spans="14:17">
      <c r="N1172" s="17"/>
      <c r="Q1172" s="17"/>
    </row>
    <row r="1173" spans="14:17">
      <c r="N1173" s="17"/>
      <c r="Q1173" s="17"/>
    </row>
    <row r="1174" spans="14:17">
      <c r="N1174" s="17"/>
      <c r="Q1174" s="17"/>
    </row>
    <row r="1175" spans="14:17">
      <c r="N1175" s="17"/>
      <c r="Q1175" s="17"/>
    </row>
    <row r="1176" spans="14:17">
      <c r="N1176" s="17"/>
      <c r="Q1176" s="17"/>
    </row>
    <row r="1177" spans="14:17">
      <c r="N1177" s="17"/>
      <c r="Q1177" s="17"/>
    </row>
    <row r="1178" spans="14:17">
      <c r="N1178" s="17"/>
      <c r="Q1178" s="17"/>
    </row>
    <row r="1179" spans="14:17">
      <c r="N1179" s="17"/>
      <c r="Q1179" s="17"/>
    </row>
    <row r="1180" spans="14:17">
      <c r="N1180" s="17"/>
      <c r="Q1180" s="17"/>
    </row>
    <row r="1181" spans="14:17">
      <c r="N1181" s="17"/>
      <c r="Q1181" s="17"/>
    </row>
    <row r="1182" spans="14:17">
      <c r="N1182" s="17"/>
      <c r="Q1182" s="17"/>
    </row>
    <row r="1183" spans="14:17">
      <c r="N1183" s="17"/>
      <c r="Q1183" s="17"/>
    </row>
    <row r="1184" spans="14:17">
      <c r="N1184" s="17"/>
      <c r="Q1184" s="17"/>
    </row>
    <row r="1185" spans="14:17">
      <c r="N1185" s="17"/>
      <c r="Q1185" s="17"/>
    </row>
    <row r="1186" spans="14:17">
      <c r="N1186" s="17"/>
      <c r="Q1186" s="17"/>
    </row>
    <row r="1187" spans="14:17">
      <c r="N1187" s="17"/>
      <c r="Q1187" s="17"/>
    </row>
    <row r="1188" spans="14:17">
      <c r="N1188" s="17"/>
      <c r="Q1188" s="17"/>
    </row>
    <row r="1189" spans="14:17">
      <c r="N1189" s="17"/>
      <c r="Q1189" s="17"/>
    </row>
    <row r="1190" spans="14:17">
      <c r="N1190" s="17"/>
      <c r="Q1190" s="17"/>
    </row>
    <row r="1191" spans="14:17">
      <c r="N1191" s="17"/>
      <c r="Q1191" s="17"/>
    </row>
    <row r="1192" spans="14:17">
      <c r="N1192" s="17"/>
      <c r="Q1192" s="17"/>
    </row>
    <row r="1193" spans="14:17">
      <c r="N1193" s="17"/>
      <c r="Q1193" s="17"/>
    </row>
    <row r="1194" spans="14:17">
      <c r="N1194" s="17"/>
      <c r="Q1194" s="17"/>
    </row>
    <row r="1195" spans="14:17">
      <c r="N1195" s="17"/>
      <c r="Q1195" s="17"/>
    </row>
    <row r="1196" spans="14:17">
      <c r="N1196" s="17"/>
      <c r="Q1196" s="17"/>
    </row>
    <row r="1197" spans="14:17">
      <c r="N1197" s="17"/>
      <c r="Q1197" s="17"/>
    </row>
    <row r="1198" spans="14:17">
      <c r="N1198" s="17"/>
      <c r="Q1198" s="17"/>
    </row>
    <row r="1199" spans="14:17">
      <c r="N1199" s="17"/>
      <c r="Q1199" s="17"/>
    </row>
    <row r="1200" spans="14:17">
      <c r="N1200" s="17"/>
      <c r="Q1200" s="17"/>
    </row>
    <row r="1201" spans="14:17">
      <c r="N1201" s="17"/>
      <c r="Q1201" s="17"/>
    </row>
    <row r="1202" spans="14:17">
      <c r="N1202" s="17"/>
      <c r="Q1202" s="17"/>
    </row>
    <row r="1203" spans="14:17">
      <c r="N1203" s="17"/>
      <c r="Q1203" s="17"/>
    </row>
    <row r="1204" spans="14:17">
      <c r="N1204" s="17"/>
      <c r="Q1204" s="17"/>
    </row>
    <row r="1205" spans="14:17">
      <c r="N1205" s="17"/>
      <c r="Q1205" s="17"/>
    </row>
    <row r="1206" spans="14:17">
      <c r="N1206" s="17"/>
      <c r="Q1206" s="17"/>
    </row>
    <row r="1207" spans="14:17">
      <c r="N1207" s="17"/>
      <c r="Q1207" s="17"/>
    </row>
    <row r="1208" spans="14:17">
      <c r="N1208" s="17"/>
      <c r="Q1208" s="17"/>
    </row>
    <row r="1209" spans="14:17">
      <c r="N1209" s="17"/>
      <c r="Q1209" s="17"/>
    </row>
    <row r="1210" spans="14:17">
      <c r="N1210" s="17"/>
      <c r="Q1210" s="17"/>
    </row>
    <row r="1211" spans="14:17">
      <c r="N1211" s="17"/>
      <c r="Q1211" s="17"/>
    </row>
    <row r="1212" spans="14:17">
      <c r="N1212" s="17"/>
      <c r="Q1212" s="17"/>
    </row>
    <row r="1213" spans="14:17">
      <c r="N1213" s="17"/>
      <c r="Q1213" s="17"/>
    </row>
    <row r="1214" spans="14:17">
      <c r="N1214" s="17"/>
      <c r="Q1214" s="17"/>
    </row>
    <row r="1215" spans="14:17">
      <c r="N1215" s="17"/>
      <c r="Q1215" s="17"/>
    </row>
    <row r="1216" spans="14:17">
      <c r="N1216" s="17"/>
      <c r="Q1216" s="17"/>
    </row>
    <row r="1217" spans="14:17">
      <c r="N1217" s="17"/>
      <c r="Q1217" s="17"/>
    </row>
    <row r="1218" spans="14:17">
      <c r="N1218" s="17"/>
      <c r="Q1218" s="17"/>
    </row>
    <row r="1219" spans="14:17">
      <c r="N1219" s="17"/>
      <c r="Q1219" s="17"/>
    </row>
    <row r="1220" spans="14:17">
      <c r="N1220" s="17"/>
      <c r="Q1220" s="17"/>
    </row>
    <row r="1221" spans="14:17">
      <c r="N1221" s="17"/>
      <c r="Q1221" s="17"/>
    </row>
    <row r="1222" spans="14:17">
      <c r="N1222" s="17"/>
      <c r="Q1222" s="17"/>
    </row>
    <row r="1223" spans="14:17">
      <c r="N1223" s="17"/>
      <c r="Q1223" s="17"/>
    </row>
    <row r="1224" spans="14:17">
      <c r="N1224" s="17"/>
      <c r="Q1224" s="17"/>
    </row>
    <row r="1225" spans="14:17">
      <c r="N1225" s="17"/>
      <c r="Q1225" s="17"/>
    </row>
    <row r="1226" spans="14:17">
      <c r="N1226" s="17"/>
      <c r="Q1226" s="17"/>
    </row>
    <row r="1227" spans="14:17">
      <c r="N1227" s="17"/>
      <c r="Q1227" s="17"/>
    </row>
    <row r="1228" spans="14:17">
      <c r="N1228" s="17"/>
      <c r="Q1228" s="17"/>
    </row>
    <row r="1229" spans="14:17">
      <c r="N1229" s="17"/>
      <c r="Q1229" s="17"/>
    </row>
    <row r="1230" spans="14:17">
      <c r="N1230" s="17"/>
      <c r="Q1230" s="17"/>
    </row>
    <row r="1231" spans="14:17">
      <c r="N1231" s="17"/>
      <c r="Q1231" s="17"/>
    </row>
    <row r="1232" spans="14:17">
      <c r="N1232" s="17"/>
      <c r="Q1232" s="17"/>
    </row>
    <row r="1233" spans="14:17">
      <c r="N1233" s="17"/>
      <c r="Q1233" s="17"/>
    </row>
    <row r="1234" spans="14:17">
      <c r="N1234" s="17"/>
      <c r="Q1234" s="17"/>
    </row>
    <row r="1235" spans="14:17">
      <c r="N1235" s="17"/>
      <c r="Q1235" s="17"/>
    </row>
    <row r="1236" spans="14:17">
      <c r="N1236" s="17"/>
      <c r="Q1236" s="17"/>
    </row>
    <row r="1237" spans="14:17">
      <c r="N1237" s="17"/>
      <c r="Q1237" s="17"/>
    </row>
    <row r="1238" spans="14:17">
      <c r="N1238" s="17"/>
      <c r="Q1238" s="17"/>
    </row>
    <row r="1239" spans="14:17">
      <c r="N1239" s="17"/>
      <c r="Q1239" s="17"/>
    </row>
    <row r="1240" spans="14:17">
      <c r="N1240" s="17"/>
      <c r="Q1240" s="17"/>
    </row>
    <row r="1241" spans="14:17">
      <c r="N1241" s="17"/>
      <c r="Q1241" s="17"/>
    </row>
    <row r="1242" spans="14:17">
      <c r="N1242" s="17"/>
      <c r="Q1242" s="17"/>
    </row>
    <row r="1243" spans="14:17">
      <c r="N1243" s="17"/>
      <c r="Q1243" s="17"/>
    </row>
    <row r="1244" spans="14:17">
      <c r="N1244" s="17"/>
      <c r="Q1244" s="17"/>
    </row>
    <row r="1245" spans="14:17">
      <c r="N1245" s="17"/>
      <c r="Q1245" s="17"/>
    </row>
    <row r="1246" spans="14:17">
      <c r="N1246" s="17"/>
      <c r="Q1246" s="17"/>
    </row>
    <row r="1247" spans="14:17">
      <c r="N1247" s="17"/>
      <c r="Q1247" s="17"/>
    </row>
    <row r="1248" spans="14:17">
      <c r="N1248" s="17"/>
      <c r="Q1248" s="17"/>
    </row>
    <row r="1249" spans="14:17">
      <c r="N1249" s="17"/>
      <c r="Q1249" s="17"/>
    </row>
    <row r="1250" spans="14:17">
      <c r="N1250" s="17"/>
      <c r="Q1250" s="17"/>
    </row>
    <row r="1251" spans="14:17">
      <c r="N1251" s="17"/>
      <c r="Q1251" s="17"/>
    </row>
    <row r="1252" spans="14:17">
      <c r="N1252" s="17"/>
      <c r="Q1252" s="17"/>
    </row>
    <row r="1253" spans="14:17">
      <c r="N1253" s="17"/>
      <c r="Q1253" s="17"/>
    </row>
    <row r="1254" spans="14:17">
      <c r="N1254" s="17"/>
      <c r="Q1254" s="17"/>
    </row>
    <row r="1255" spans="14:17">
      <c r="N1255" s="17"/>
      <c r="Q1255" s="17"/>
    </row>
    <row r="1256" spans="14:17">
      <c r="N1256" s="17"/>
      <c r="Q1256" s="17"/>
    </row>
    <row r="1257" spans="14:17">
      <c r="N1257" s="17"/>
      <c r="Q1257" s="17"/>
    </row>
    <row r="1258" spans="14:17">
      <c r="N1258" s="17"/>
      <c r="Q1258" s="17"/>
    </row>
    <row r="1259" spans="14:17">
      <c r="N1259" s="17"/>
      <c r="Q1259" s="17"/>
    </row>
    <row r="1260" spans="14:17">
      <c r="N1260" s="17"/>
      <c r="Q1260" s="17"/>
    </row>
    <row r="1261" spans="14:17">
      <c r="N1261" s="17"/>
      <c r="Q1261" s="17"/>
    </row>
    <row r="1262" spans="14:17">
      <c r="N1262" s="17"/>
      <c r="Q1262" s="17"/>
    </row>
    <row r="1263" spans="14:17">
      <c r="N1263" s="17"/>
      <c r="Q1263" s="17"/>
    </row>
    <row r="1264" spans="14:17">
      <c r="N1264" s="17"/>
      <c r="Q1264" s="17"/>
    </row>
    <row r="1265" spans="14:17">
      <c r="N1265" s="17"/>
      <c r="Q1265" s="17"/>
    </row>
    <row r="1266" spans="14:17">
      <c r="N1266" s="17"/>
      <c r="Q1266" s="17"/>
    </row>
    <row r="1267" spans="14:17">
      <c r="N1267" s="17"/>
      <c r="Q1267" s="17"/>
    </row>
    <row r="1268" spans="14:17">
      <c r="N1268" s="17"/>
      <c r="Q1268" s="17"/>
    </row>
    <row r="1269" spans="14:17">
      <c r="N1269" s="17"/>
      <c r="Q1269" s="17"/>
    </row>
    <row r="1270" spans="14:17">
      <c r="N1270" s="17"/>
      <c r="Q1270" s="17"/>
    </row>
    <row r="1271" spans="14:17">
      <c r="N1271" s="17"/>
      <c r="Q1271" s="17"/>
    </row>
    <row r="1272" spans="14:17">
      <c r="N1272" s="17"/>
      <c r="Q1272" s="17"/>
    </row>
    <row r="1273" spans="14:17">
      <c r="N1273" s="17"/>
      <c r="Q1273" s="17"/>
    </row>
    <row r="1274" spans="14:17">
      <c r="N1274" s="17"/>
      <c r="Q1274" s="17"/>
    </row>
    <row r="1275" spans="14:17">
      <c r="N1275" s="17"/>
      <c r="Q1275" s="17"/>
    </row>
    <row r="1276" spans="14:17">
      <c r="N1276" s="17"/>
      <c r="Q1276" s="17"/>
    </row>
    <row r="1277" spans="14:17">
      <c r="N1277" s="17"/>
      <c r="Q1277" s="17"/>
    </row>
    <row r="1278" spans="14:17">
      <c r="N1278" s="17"/>
      <c r="Q1278" s="17"/>
    </row>
    <row r="1279" spans="14:17">
      <c r="N1279" s="17"/>
      <c r="Q1279" s="17"/>
    </row>
    <row r="1280" spans="14:17">
      <c r="N1280" s="17"/>
      <c r="Q1280" s="17"/>
    </row>
    <row r="1281" spans="14:17">
      <c r="N1281" s="17"/>
      <c r="Q1281" s="17"/>
    </row>
    <row r="1282" spans="14:17">
      <c r="N1282" s="17"/>
      <c r="Q1282" s="17"/>
    </row>
    <row r="1283" spans="14:17">
      <c r="N1283" s="17"/>
      <c r="Q1283" s="17"/>
    </row>
    <row r="1284" spans="14:17">
      <c r="N1284" s="17"/>
      <c r="Q1284" s="17"/>
    </row>
    <row r="1285" spans="14:17">
      <c r="N1285" s="17"/>
      <c r="Q1285" s="17"/>
    </row>
    <row r="1286" spans="14:17">
      <c r="N1286" s="17"/>
      <c r="Q1286" s="17"/>
    </row>
    <row r="1287" spans="14:17">
      <c r="N1287" s="17"/>
      <c r="Q1287" s="17"/>
    </row>
    <row r="1288" spans="14:17">
      <c r="N1288" s="17"/>
      <c r="Q1288" s="17"/>
    </row>
    <row r="1289" spans="14:17">
      <c r="N1289" s="17"/>
      <c r="Q1289" s="17"/>
    </row>
    <row r="1290" spans="14:17">
      <c r="N1290" s="17"/>
      <c r="Q1290" s="17"/>
    </row>
    <row r="1291" spans="14:17">
      <c r="N1291" s="17"/>
      <c r="Q1291" s="17"/>
    </row>
    <row r="1292" spans="14:17">
      <c r="N1292" s="17"/>
      <c r="Q1292" s="17"/>
    </row>
    <row r="1293" spans="14:17">
      <c r="N1293" s="17"/>
      <c r="Q1293" s="17"/>
    </row>
    <row r="1294" spans="14:17">
      <c r="N1294" s="17"/>
      <c r="Q1294" s="17"/>
    </row>
    <row r="1295" spans="14:17">
      <c r="N1295" s="17"/>
      <c r="Q1295" s="17"/>
    </row>
    <row r="1296" spans="14:17">
      <c r="N1296" s="17"/>
      <c r="Q1296" s="17"/>
    </row>
    <row r="1297" spans="14:17">
      <c r="N1297" s="17"/>
      <c r="Q1297" s="17"/>
    </row>
    <row r="1298" spans="14:17">
      <c r="N1298" s="17"/>
      <c r="Q1298" s="17"/>
    </row>
    <row r="1299" spans="14:17">
      <c r="N1299" s="17"/>
      <c r="Q1299" s="17"/>
    </row>
    <row r="1300" spans="14:17">
      <c r="N1300" s="17"/>
      <c r="Q1300" s="17"/>
    </row>
    <row r="1301" spans="14:17">
      <c r="N1301" s="17"/>
      <c r="Q1301" s="17"/>
    </row>
    <row r="1302" spans="14:17">
      <c r="N1302" s="17"/>
      <c r="Q1302" s="17"/>
    </row>
    <row r="1303" spans="14:17">
      <c r="N1303" s="17"/>
      <c r="Q1303" s="17"/>
    </row>
    <row r="1304" spans="14:17">
      <c r="N1304" s="17"/>
      <c r="Q1304" s="17"/>
    </row>
    <row r="1305" spans="14:17">
      <c r="N1305" s="17"/>
      <c r="Q1305" s="17"/>
    </row>
    <row r="1306" spans="14:17">
      <c r="N1306" s="17"/>
      <c r="Q1306" s="17"/>
    </row>
    <row r="1307" spans="14:17">
      <c r="N1307" s="17"/>
      <c r="Q1307" s="17"/>
    </row>
    <row r="1308" spans="14:17">
      <c r="N1308" s="17"/>
      <c r="Q1308" s="17"/>
    </row>
    <row r="1309" spans="14:17">
      <c r="N1309" s="17"/>
      <c r="Q1309" s="17"/>
    </row>
    <row r="1310" spans="14:17">
      <c r="N1310" s="17"/>
      <c r="Q1310" s="17"/>
    </row>
    <row r="1311" spans="14:17">
      <c r="N1311" s="17"/>
      <c r="Q1311" s="17"/>
    </row>
    <row r="1312" spans="14:17">
      <c r="N1312" s="17"/>
      <c r="Q1312" s="17"/>
    </row>
    <row r="1313" spans="14:17">
      <c r="N1313" s="17"/>
      <c r="Q1313" s="17"/>
    </row>
    <row r="1314" spans="14:17">
      <c r="N1314" s="17"/>
      <c r="Q1314" s="17"/>
    </row>
    <row r="1315" spans="14:17">
      <c r="N1315" s="17"/>
      <c r="Q1315" s="17"/>
    </row>
    <row r="1316" spans="14:17">
      <c r="N1316" s="17"/>
      <c r="Q1316" s="17"/>
    </row>
    <row r="1317" spans="14:17">
      <c r="N1317" s="17"/>
      <c r="Q1317" s="17"/>
    </row>
    <row r="1318" spans="14:17">
      <c r="N1318" s="17"/>
      <c r="Q1318" s="17"/>
    </row>
    <row r="1319" spans="14:17">
      <c r="N1319" s="17"/>
      <c r="Q1319" s="17"/>
    </row>
    <row r="1320" spans="14:17">
      <c r="N1320" s="17"/>
      <c r="Q1320" s="17"/>
    </row>
    <row r="1321" spans="14:17">
      <c r="N1321" s="17"/>
      <c r="Q1321" s="17"/>
    </row>
    <row r="1322" spans="14:17">
      <c r="N1322" s="17"/>
      <c r="Q1322" s="17"/>
    </row>
    <row r="1323" spans="14:17">
      <c r="N1323" s="17"/>
      <c r="Q1323" s="17"/>
    </row>
    <row r="1324" spans="14:17">
      <c r="N1324" s="17"/>
      <c r="Q1324" s="17"/>
    </row>
    <row r="1325" spans="14:17">
      <c r="N1325" s="17"/>
      <c r="Q1325" s="17"/>
    </row>
    <row r="1326" spans="14:17">
      <c r="N1326" s="17"/>
      <c r="Q1326" s="17"/>
    </row>
    <row r="1327" spans="14:17">
      <c r="N1327" s="17"/>
      <c r="Q1327" s="17"/>
    </row>
    <row r="1328" spans="14:17">
      <c r="N1328" s="17"/>
      <c r="Q1328" s="17"/>
    </row>
    <row r="1329" spans="14:17">
      <c r="N1329" s="17"/>
      <c r="Q1329" s="17"/>
    </row>
    <row r="1330" spans="14:17">
      <c r="N1330" s="17"/>
      <c r="Q1330" s="17"/>
    </row>
    <row r="1331" spans="14:17">
      <c r="N1331" s="17"/>
      <c r="Q1331" s="17"/>
    </row>
    <row r="1332" spans="14:17">
      <c r="N1332" s="17"/>
      <c r="Q1332" s="17"/>
    </row>
    <row r="1333" spans="14:17">
      <c r="N1333" s="17"/>
      <c r="Q1333" s="17"/>
    </row>
    <row r="1334" spans="14:17">
      <c r="N1334" s="17"/>
      <c r="Q1334" s="17"/>
    </row>
    <row r="1335" spans="14:17">
      <c r="N1335" s="17"/>
      <c r="Q1335" s="17"/>
    </row>
    <row r="1336" spans="14:17">
      <c r="N1336" s="17"/>
      <c r="Q1336" s="17"/>
    </row>
    <row r="1337" spans="14:17">
      <c r="N1337" s="17"/>
      <c r="Q1337" s="17"/>
    </row>
    <row r="1338" spans="14:17">
      <c r="N1338" s="17"/>
      <c r="Q1338" s="17"/>
    </row>
    <row r="1339" spans="14:17">
      <c r="N1339" s="17"/>
      <c r="Q1339" s="17"/>
    </row>
    <row r="1340" spans="14:17">
      <c r="N1340" s="17"/>
      <c r="Q1340" s="17"/>
    </row>
    <row r="1341" spans="14:17">
      <c r="N1341" s="17"/>
      <c r="Q1341" s="17"/>
    </row>
    <row r="1342" spans="14:17">
      <c r="N1342" s="17"/>
      <c r="Q1342" s="17"/>
    </row>
    <row r="1343" spans="14:17">
      <c r="N1343" s="17"/>
      <c r="Q1343" s="17"/>
    </row>
    <row r="1344" spans="14:17">
      <c r="N1344" s="17"/>
      <c r="Q1344" s="17"/>
    </row>
    <row r="1345" spans="14:17">
      <c r="N1345" s="17"/>
      <c r="Q1345" s="17"/>
    </row>
    <row r="1346" spans="14:17">
      <c r="N1346" s="17"/>
      <c r="Q1346" s="17"/>
    </row>
    <row r="1347" spans="14:17">
      <c r="N1347" s="17"/>
      <c r="Q1347" s="17"/>
    </row>
    <row r="1348" spans="14:17">
      <c r="N1348" s="17"/>
      <c r="Q1348" s="17"/>
    </row>
    <row r="1349" spans="14:17">
      <c r="N1349" s="17"/>
      <c r="Q1349" s="17"/>
    </row>
    <row r="1350" spans="14:17">
      <c r="N1350" s="17"/>
      <c r="Q1350" s="17"/>
    </row>
    <row r="1351" spans="14:17">
      <c r="N1351" s="17"/>
      <c r="Q1351" s="17"/>
    </row>
    <row r="1352" spans="14:17">
      <c r="N1352" s="17"/>
      <c r="Q1352" s="17"/>
    </row>
    <row r="1353" spans="14:17">
      <c r="N1353" s="17"/>
      <c r="Q1353" s="17"/>
    </row>
    <row r="1354" spans="14:17">
      <c r="N1354" s="17"/>
      <c r="Q1354" s="17"/>
    </row>
    <row r="1355" spans="14:17">
      <c r="N1355" s="17"/>
      <c r="Q1355" s="17"/>
    </row>
    <row r="1356" spans="14:17">
      <c r="N1356" s="17"/>
      <c r="Q1356" s="17"/>
    </row>
    <row r="1357" spans="14:17">
      <c r="N1357" s="17"/>
      <c r="Q1357" s="17"/>
    </row>
    <row r="1358" spans="14:17">
      <c r="N1358" s="17"/>
      <c r="Q1358" s="17"/>
    </row>
    <row r="1359" spans="14:17">
      <c r="N1359" s="17"/>
      <c r="Q1359" s="17"/>
    </row>
    <row r="1360" spans="14:17">
      <c r="N1360" s="17"/>
      <c r="Q1360" s="17"/>
    </row>
    <row r="1361" spans="14:17">
      <c r="N1361" s="17"/>
      <c r="Q1361" s="17"/>
    </row>
    <row r="1362" spans="14:17">
      <c r="N1362" s="17"/>
      <c r="Q1362" s="17"/>
    </row>
    <row r="1363" spans="14:17">
      <c r="N1363" s="17"/>
      <c r="Q1363" s="17"/>
    </row>
    <row r="1364" spans="14:17">
      <c r="N1364" s="17"/>
      <c r="Q1364" s="17"/>
    </row>
    <row r="1365" spans="14:17">
      <c r="N1365" s="17"/>
      <c r="Q1365" s="17"/>
    </row>
    <row r="1366" spans="14:17">
      <c r="N1366" s="17"/>
      <c r="Q1366" s="17"/>
    </row>
    <row r="1367" spans="14:17">
      <c r="N1367" s="17"/>
      <c r="Q1367" s="17"/>
    </row>
    <row r="1368" spans="14:17">
      <c r="N1368" s="17"/>
      <c r="Q1368" s="17"/>
    </row>
    <row r="1369" spans="14:17">
      <c r="N1369" s="17"/>
      <c r="Q1369" s="17"/>
    </row>
    <row r="1370" spans="14:17">
      <c r="N1370" s="17"/>
      <c r="Q1370" s="17"/>
    </row>
    <row r="1371" spans="14:17">
      <c r="N1371" s="17"/>
      <c r="Q1371" s="17"/>
    </row>
    <row r="1372" spans="14:17">
      <c r="N1372" s="17"/>
      <c r="Q1372" s="17"/>
    </row>
    <row r="1373" spans="14:17">
      <c r="N1373" s="17"/>
      <c r="Q1373" s="17"/>
    </row>
    <row r="1374" spans="14:17">
      <c r="N1374" s="17"/>
      <c r="Q1374" s="17"/>
    </row>
    <row r="1375" spans="14:17">
      <c r="N1375" s="17"/>
      <c r="Q1375" s="17"/>
    </row>
    <row r="1376" spans="14:17">
      <c r="N1376" s="17"/>
      <c r="Q1376" s="17"/>
    </row>
    <row r="1377" spans="14:17">
      <c r="N1377" s="17"/>
      <c r="Q1377" s="17"/>
    </row>
    <row r="1378" spans="14:17">
      <c r="N1378" s="17"/>
      <c r="Q1378" s="17"/>
    </row>
    <row r="1379" spans="14:17">
      <c r="N1379" s="17"/>
      <c r="Q1379" s="17"/>
    </row>
    <row r="1380" spans="14:17">
      <c r="N1380" s="17"/>
      <c r="Q1380" s="17"/>
    </row>
    <row r="1381" spans="14:17">
      <c r="N1381" s="17"/>
      <c r="Q1381" s="17"/>
    </row>
    <row r="1382" spans="14:17">
      <c r="N1382" s="17"/>
      <c r="Q1382" s="17"/>
    </row>
    <row r="1383" spans="14:17">
      <c r="N1383" s="17"/>
      <c r="Q1383" s="17"/>
    </row>
    <row r="1384" spans="14:17">
      <c r="N1384" s="17"/>
      <c r="Q1384" s="17"/>
    </row>
    <row r="1385" spans="14:17">
      <c r="N1385" s="17"/>
      <c r="Q1385" s="17"/>
    </row>
    <row r="1386" spans="14:17">
      <c r="N1386" s="17"/>
      <c r="Q1386" s="17"/>
    </row>
    <row r="1387" spans="14:17">
      <c r="N1387" s="17"/>
      <c r="Q1387" s="17"/>
    </row>
    <row r="1388" spans="14:17">
      <c r="N1388" s="17"/>
      <c r="Q1388" s="17"/>
    </row>
    <row r="1389" spans="14:17">
      <c r="N1389" s="17"/>
      <c r="Q1389" s="17"/>
    </row>
    <row r="1390" spans="14:17">
      <c r="N1390" s="17"/>
      <c r="Q1390" s="17"/>
    </row>
    <row r="1391" spans="14:17">
      <c r="N1391" s="17"/>
      <c r="Q1391" s="17"/>
    </row>
    <row r="1392" spans="14:17">
      <c r="N1392" s="17"/>
      <c r="Q1392" s="17"/>
    </row>
    <row r="1393" spans="14:17">
      <c r="N1393" s="17"/>
      <c r="Q1393" s="17"/>
    </row>
    <row r="1394" spans="14:17">
      <c r="N1394" s="17"/>
      <c r="Q1394" s="17"/>
    </row>
    <row r="1395" spans="14:17">
      <c r="N1395" s="17"/>
      <c r="Q1395" s="17"/>
    </row>
    <row r="1396" spans="14:17">
      <c r="N1396" s="17"/>
      <c r="Q1396" s="17"/>
    </row>
    <row r="1397" spans="14:17">
      <c r="N1397" s="17"/>
      <c r="Q1397" s="17"/>
    </row>
    <row r="1398" spans="14:17">
      <c r="N1398" s="17"/>
      <c r="Q1398" s="17"/>
    </row>
    <row r="1399" spans="14:17">
      <c r="N1399" s="17"/>
      <c r="Q1399" s="17"/>
    </row>
    <row r="1400" spans="14:17">
      <c r="N1400" s="17"/>
      <c r="Q1400" s="17"/>
    </row>
    <row r="1401" spans="14:17">
      <c r="N1401" s="17"/>
      <c r="Q1401" s="17"/>
    </row>
    <row r="1402" spans="14:17">
      <c r="N1402" s="17"/>
      <c r="Q1402" s="17"/>
    </row>
    <row r="1403" spans="14:17">
      <c r="N1403" s="17"/>
      <c r="Q1403" s="17"/>
    </row>
    <row r="1404" spans="14:17">
      <c r="N1404" s="17"/>
      <c r="Q1404" s="17"/>
    </row>
    <row r="1405" spans="14:17">
      <c r="N1405" s="17"/>
      <c r="Q1405" s="17"/>
    </row>
    <row r="1406" spans="14:17">
      <c r="N1406" s="17"/>
      <c r="Q1406" s="17"/>
    </row>
    <row r="1407" spans="14:17">
      <c r="N1407" s="17"/>
      <c r="Q1407" s="17"/>
    </row>
    <row r="1408" spans="14:17">
      <c r="N1408" s="17"/>
      <c r="Q1408" s="17"/>
    </row>
    <row r="1409" spans="14:17">
      <c r="N1409" s="17"/>
      <c r="Q1409" s="17"/>
    </row>
    <row r="1410" spans="14:17">
      <c r="N1410" s="17"/>
      <c r="Q1410" s="17"/>
    </row>
    <row r="1411" spans="14:17">
      <c r="N1411" s="17"/>
      <c r="Q1411" s="17"/>
    </row>
    <row r="1412" spans="14:17">
      <c r="N1412" s="17"/>
      <c r="Q1412" s="17"/>
    </row>
    <row r="1413" spans="14:17">
      <c r="N1413" s="17"/>
      <c r="Q1413" s="17"/>
    </row>
    <row r="1414" spans="14:17">
      <c r="N1414" s="17"/>
      <c r="Q1414" s="17"/>
    </row>
    <row r="1415" spans="14:17">
      <c r="N1415" s="17"/>
      <c r="Q1415" s="17"/>
    </row>
    <row r="1416" spans="14:17">
      <c r="N1416" s="17"/>
      <c r="Q1416" s="17"/>
    </row>
    <row r="1417" spans="14:17">
      <c r="N1417" s="17"/>
      <c r="Q1417" s="17"/>
    </row>
    <row r="1418" spans="14:17">
      <c r="N1418" s="17"/>
      <c r="Q1418" s="17"/>
    </row>
    <row r="1419" spans="14:17">
      <c r="N1419" s="17"/>
      <c r="Q1419" s="17"/>
    </row>
    <row r="1420" spans="14:17">
      <c r="N1420" s="17"/>
      <c r="Q1420" s="17"/>
    </row>
    <row r="1421" spans="14:17">
      <c r="N1421" s="17"/>
      <c r="Q1421" s="17"/>
    </row>
    <row r="1422" spans="14:17">
      <c r="N1422" s="17"/>
      <c r="Q1422" s="17"/>
    </row>
    <row r="1423" spans="14:17">
      <c r="N1423" s="17"/>
      <c r="Q1423" s="17"/>
    </row>
    <row r="1424" spans="14:17">
      <c r="N1424" s="17"/>
      <c r="Q1424" s="17"/>
    </row>
    <row r="1425" spans="14:17">
      <c r="N1425" s="17"/>
      <c r="Q1425" s="17"/>
    </row>
    <row r="1426" spans="14:17">
      <c r="N1426" s="17"/>
      <c r="Q1426" s="17"/>
    </row>
    <row r="1427" spans="14:17">
      <c r="N1427" s="17"/>
      <c r="Q1427" s="17"/>
    </row>
    <row r="1428" spans="14:17">
      <c r="N1428" s="17"/>
      <c r="Q1428" s="17"/>
    </row>
    <row r="1429" spans="14:17">
      <c r="N1429" s="17"/>
      <c r="Q1429" s="17"/>
    </row>
    <row r="1430" spans="14:17">
      <c r="N1430" s="17"/>
      <c r="Q1430" s="17"/>
    </row>
    <row r="1431" spans="14:17">
      <c r="N1431" s="17"/>
      <c r="Q1431" s="17"/>
    </row>
    <row r="1432" spans="14:17">
      <c r="N1432" s="17"/>
      <c r="Q1432" s="17"/>
    </row>
    <row r="1433" spans="14:17">
      <c r="N1433" s="17"/>
      <c r="Q1433" s="17"/>
    </row>
    <row r="1434" spans="14:17">
      <c r="N1434" s="17"/>
      <c r="Q1434" s="17"/>
    </row>
    <row r="1435" spans="14:17">
      <c r="N1435" s="17"/>
      <c r="Q1435" s="17"/>
    </row>
    <row r="1436" spans="14:17">
      <c r="N1436" s="17"/>
      <c r="Q1436" s="17"/>
    </row>
    <row r="1437" spans="14:17">
      <c r="N1437" s="17"/>
      <c r="Q1437" s="17"/>
    </row>
    <row r="1438" spans="14:17">
      <c r="N1438" s="17"/>
      <c r="Q1438" s="17"/>
    </row>
    <row r="1439" spans="14:17">
      <c r="N1439" s="17"/>
      <c r="Q1439" s="17"/>
    </row>
    <row r="1440" spans="14:17">
      <c r="N1440" s="17"/>
      <c r="Q1440" s="17"/>
    </row>
    <row r="1441" spans="14:17">
      <c r="N1441" s="17"/>
      <c r="Q1441" s="17"/>
    </row>
    <row r="1442" spans="14:17">
      <c r="N1442" s="17"/>
      <c r="Q1442" s="17"/>
    </row>
    <row r="1443" spans="14:17">
      <c r="N1443" s="17"/>
      <c r="Q1443" s="17"/>
    </row>
    <row r="1444" spans="14:17">
      <c r="N1444" s="17"/>
      <c r="Q1444" s="17"/>
    </row>
    <row r="1445" spans="14:17">
      <c r="N1445" s="17"/>
      <c r="Q1445" s="17"/>
    </row>
    <row r="1446" spans="14:17">
      <c r="N1446" s="17"/>
      <c r="Q1446" s="17"/>
    </row>
    <row r="1447" spans="14:17">
      <c r="N1447" s="17"/>
      <c r="Q1447" s="17"/>
    </row>
    <row r="1448" spans="14:17">
      <c r="N1448" s="17"/>
      <c r="Q1448" s="17"/>
    </row>
    <row r="1449" spans="14:17">
      <c r="N1449" s="17"/>
      <c r="Q1449" s="17"/>
    </row>
    <row r="1450" spans="14:17">
      <c r="N1450" s="17"/>
      <c r="Q1450" s="17"/>
    </row>
    <row r="1451" spans="14:17">
      <c r="N1451" s="17"/>
      <c r="Q1451" s="17"/>
    </row>
    <row r="1452" spans="14:17">
      <c r="N1452" s="17"/>
      <c r="Q1452" s="17"/>
    </row>
    <row r="1453" spans="14:17">
      <c r="N1453" s="17"/>
      <c r="Q1453" s="17"/>
    </row>
    <row r="1454" spans="14:17">
      <c r="N1454" s="17"/>
      <c r="Q1454" s="17"/>
    </row>
    <row r="1455" spans="14:17">
      <c r="N1455" s="17"/>
      <c r="Q1455" s="17"/>
    </row>
    <row r="1456" spans="14:17">
      <c r="N1456" s="17"/>
      <c r="Q1456" s="17"/>
    </row>
    <row r="1457" spans="14:17">
      <c r="N1457" s="17"/>
      <c r="Q1457" s="17"/>
    </row>
    <row r="1458" spans="14:17">
      <c r="N1458" s="17"/>
      <c r="Q1458" s="17"/>
    </row>
    <row r="1459" spans="14:17">
      <c r="N1459" s="17"/>
      <c r="Q1459" s="17"/>
    </row>
    <row r="1460" spans="14:17">
      <c r="N1460" s="17"/>
      <c r="Q1460" s="17"/>
    </row>
    <row r="1461" spans="14:17">
      <c r="N1461" s="17"/>
      <c r="Q1461" s="17"/>
    </row>
    <row r="1462" spans="14:17">
      <c r="N1462" s="17"/>
      <c r="Q1462" s="17"/>
    </row>
    <row r="1463" spans="14:17">
      <c r="N1463" s="17"/>
      <c r="Q1463" s="17"/>
    </row>
    <row r="1464" spans="14:17">
      <c r="N1464" s="17"/>
      <c r="Q1464" s="17"/>
    </row>
    <row r="1465" spans="14:17">
      <c r="N1465" s="17"/>
      <c r="Q1465" s="17"/>
    </row>
    <row r="1466" spans="14:17">
      <c r="N1466" s="17"/>
      <c r="Q1466" s="17"/>
    </row>
    <row r="1467" spans="14:17">
      <c r="N1467" s="17"/>
      <c r="Q1467" s="17"/>
    </row>
    <row r="1468" spans="14:17">
      <c r="N1468" s="17"/>
      <c r="Q1468" s="17"/>
    </row>
    <row r="1469" spans="14:17">
      <c r="N1469" s="17"/>
      <c r="Q1469" s="17"/>
    </row>
    <row r="1470" spans="14:17">
      <c r="N1470" s="17"/>
      <c r="Q1470" s="17"/>
    </row>
    <row r="1471" spans="14:17">
      <c r="N1471" s="17"/>
      <c r="Q1471" s="17"/>
    </row>
    <row r="1472" spans="14:17">
      <c r="N1472" s="17"/>
      <c r="Q1472" s="17"/>
    </row>
    <row r="1473" spans="14:17">
      <c r="N1473" s="17"/>
      <c r="Q1473" s="17"/>
    </row>
    <row r="1474" spans="14:17">
      <c r="N1474" s="17"/>
      <c r="Q1474" s="17"/>
    </row>
    <row r="1475" spans="14:17">
      <c r="N1475" s="17"/>
      <c r="Q1475" s="17"/>
    </row>
    <row r="1476" spans="14:17">
      <c r="N1476" s="17"/>
      <c r="Q1476" s="17"/>
    </row>
    <row r="1477" spans="14:17">
      <c r="N1477" s="17"/>
      <c r="Q1477" s="17"/>
    </row>
    <row r="1478" spans="14:17">
      <c r="N1478" s="17"/>
      <c r="Q1478" s="17"/>
    </row>
    <row r="1479" spans="14:17">
      <c r="N1479" s="17"/>
      <c r="Q1479" s="17"/>
    </row>
    <row r="1480" spans="14:17">
      <c r="N1480" s="17"/>
      <c r="Q1480" s="17"/>
    </row>
    <row r="1481" spans="14:17">
      <c r="N1481" s="17"/>
      <c r="Q1481" s="17"/>
    </row>
    <row r="1482" spans="14:17">
      <c r="N1482" s="17"/>
      <c r="Q1482" s="17"/>
    </row>
    <row r="1483" spans="14:17">
      <c r="N1483" s="17"/>
      <c r="Q1483" s="17"/>
    </row>
    <row r="1484" spans="14:17">
      <c r="N1484" s="17"/>
      <c r="Q1484" s="17"/>
    </row>
    <row r="1485" spans="14:17">
      <c r="N1485" s="17"/>
      <c r="Q1485" s="17"/>
    </row>
    <row r="1486" spans="14:17">
      <c r="N1486" s="17"/>
      <c r="Q1486" s="17"/>
    </row>
    <row r="1487" spans="14:17">
      <c r="N1487" s="17"/>
      <c r="Q1487" s="17"/>
    </row>
    <row r="1488" spans="14:17">
      <c r="N1488" s="17"/>
      <c r="Q1488" s="17"/>
    </row>
    <row r="1489" spans="14:17">
      <c r="N1489" s="17"/>
      <c r="Q1489" s="17"/>
    </row>
    <row r="1490" spans="14:17">
      <c r="N1490" s="17"/>
      <c r="Q1490" s="17"/>
    </row>
    <row r="1491" spans="14:17">
      <c r="N1491" s="17"/>
      <c r="Q1491" s="17"/>
    </row>
    <row r="1492" spans="14:17">
      <c r="N1492" s="17"/>
      <c r="Q1492" s="17"/>
    </row>
    <row r="1493" spans="14:17">
      <c r="N1493" s="17"/>
      <c r="Q1493" s="17"/>
    </row>
    <row r="1494" spans="14:17">
      <c r="N1494" s="17"/>
      <c r="Q1494" s="17"/>
    </row>
    <row r="1495" spans="14:17">
      <c r="N1495" s="17"/>
      <c r="Q1495" s="17"/>
    </row>
    <row r="1496" spans="14:17">
      <c r="N1496" s="17"/>
      <c r="Q1496" s="17"/>
    </row>
    <row r="1497" spans="14:17">
      <c r="N1497" s="17"/>
      <c r="Q1497" s="17"/>
    </row>
    <row r="1498" spans="14:17">
      <c r="N1498" s="17"/>
      <c r="Q1498" s="17"/>
    </row>
    <row r="1499" spans="14:17">
      <c r="N1499" s="17"/>
      <c r="Q1499" s="17"/>
    </row>
    <row r="1500" spans="14:17">
      <c r="N1500" s="17"/>
      <c r="Q1500" s="17"/>
    </row>
    <row r="1501" spans="14:17">
      <c r="N1501" s="17"/>
      <c r="Q1501" s="17"/>
    </row>
    <row r="1502" spans="14:17">
      <c r="N1502" s="17"/>
      <c r="Q1502" s="17"/>
    </row>
    <row r="1503" spans="14:17">
      <c r="N1503" s="17"/>
      <c r="Q1503" s="17"/>
    </row>
    <row r="1504" spans="14:17">
      <c r="N1504" s="17"/>
      <c r="Q1504" s="17"/>
    </row>
    <row r="1505" spans="14:17">
      <c r="N1505" s="17"/>
      <c r="Q1505" s="17"/>
    </row>
    <row r="1506" spans="14:17">
      <c r="N1506" s="17"/>
      <c r="Q1506" s="17"/>
    </row>
    <row r="1507" spans="14:17">
      <c r="N1507" s="17"/>
      <c r="Q1507" s="17"/>
    </row>
    <row r="1508" spans="14:17">
      <c r="N1508" s="17"/>
      <c r="Q1508" s="17"/>
    </row>
    <row r="1509" spans="14:17">
      <c r="N1509" s="17"/>
      <c r="Q1509" s="17"/>
    </row>
    <row r="1510" spans="14:17">
      <c r="N1510" s="17"/>
      <c r="Q1510" s="17"/>
    </row>
    <row r="1511" spans="14:17">
      <c r="N1511" s="17"/>
      <c r="Q1511" s="17"/>
    </row>
    <row r="1512" spans="14:17">
      <c r="N1512" s="17"/>
      <c r="Q1512" s="17"/>
    </row>
    <row r="1513" spans="14:17">
      <c r="N1513" s="17"/>
      <c r="Q1513" s="17"/>
    </row>
    <row r="1514" spans="14:17">
      <c r="N1514" s="17"/>
      <c r="Q1514" s="17"/>
    </row>
    <row r="1515" spans="14:17">
      <c r="N1515" s="17"/>
      <c r="Q1515" s="17"/>
    </row>
    <row r="1516" spans="14:17">
      <c r="N1516" s="17"/>
      <c r="Q1516" s="17"/>
    </row>
    <row r="1517" spans="14:17">
      <c r="N1517" s="17"/>
      <c r="Q1517" s="17"/>
    </row>
    <row r="1518" spans="14:17">
      <c r="N1518" s="17"/>
      <c r="Q1518" s="17"/>
    </row>
    <row r="1519" spans="14:17">
      <c r="N1519" s="17"/>
      <c r="Q1519" s="17"/>
    </row>
    <row r="1520" spans="14:17">
      <c r="N1520" s="17"/>
      <c r="Q1520" s="17"/>
    </row>
    <row r="1521" spans="14:17">
      <c r="N1521" s="17"/>
      <c r="Q1521" s="17"/>
    </row>
    <row r="1522" spans="14:17">
      <c r="N1522" s="17"/>
      <c r="Q1522" s="17"/>
    </row>
    <row r="1523" spans="14:17">
      <c r="N1523" s="17"/>
      <c r="Q1523" s="17"/>
    </row>
    <row r="1524" spans="14:17">
      <c r="N1524" s="17"/>
      <c r="Q1524" s="17"/>
    </row>
    <row r="1525" spans="14:17">
      <c r="N1525" s="17"/>
      <c r="Q1525" s="17"/>
    </row>
    <row r="1526" spans="14:17">
      <c r="N1526" s="17"/>
      <c r="Q1526" s="17"/>
    </row>
    <row r="1527" spans="14:17">
      <c r="N1527" s="17"/>
      <c r="Q1527" s="17"/>
    </row>
    <row r="1528" spans="14:17">
      <c r="N1528" s="17"/>
      <c r="Q1528" s="17"/>
    </row>
    <row r="1529" spans="14:17">
      <c r="N1529" s="17"/>
      <c r="Q1529" s="17"/>
    </row>
    <row r="1530" spans="14:17">
      <c r="N1530" s="17"/>
      <c r="Q1530" s="17"/>
    </row>
    <row r="1531" spans="14:17">
      <c r="N1531" s="17"/>
      <c r="Q1531" s="17"/>
    </row>
    <row r="1532" spans="14:17">
      <c r="N1532" s="17"/>
      <c r="Q1532" s="17"/>
    </row>
    <row r="1533" spans="14:17">
      <c r="N1533" s="17"/>
      <c r="Q1533" s="17"/>
    </row>
    <row r="1534" spans="14:17">
      <c r="N1534" s="17"/>
      <c r="Q1534" s="17"/>
    </row>
    <row r="1535" spans="14:17">
      <c r="N1535" s="17"/>
      <c r="Q1535" s="17"/>
    </row>
    <row r="1536" spans="14:17">
      <c r="N1536" s="17"/>
      <c r="Q1536" s="17"/>
    </row>
    <row r="1537" spans="14:17">
      <c r="N1537" s="17"/>
      <c r="Q1537" s="17"/>
    </row>
    <row r="1538" spans="14:17">
      <c r="N1538" s="17"/>
      <c r="Q1538" s="17"/>
    </row>
    <row r="1539" spans="14:17">
      <c r="N1539" s="17"/>
      <c r="Q1539" s="17"/>
    </row>
    <row r="1540" spans="14:17">
      <c r="N1540" s="17"/>
      <c r="Q1540" s="17"/>
    </row>
    <row r="1541" spans="14:17">
      <c r="N1541" s="17"/>
      <c r="Q1541" s="17"/>
    </row>
    <row r="1542" spans="14:17">
      <c r="N1542" s="17"/>
      <c r="Q1542" s="17"/>
    </row>
    <row r="1543" spans="14:17">
      <c r="N1543" s="17"/>
      <c r="Q1543" s="17"/>
    </row>
    <row r="1544" spans="14:17">
      <c r="N1544" s="17"/>
      <c r="Q1544" s="17"/>
    </row>
    <row r="1545" spans="14:17">
      <c r="N1545" s="17"/>
      <c r="Q1545" s="17"/>
    </row>
    <row r="1546" spans="14:17">
      <c r="N1546" s="17"/>
      <c r="Q1546" s="17"/>
    </row>
    <row r="1547" spans="14:17">
      <c r="N1547" s="17"/>
      <c r="Q1547" s="17"/>
    </row>
    <row r="1548" spans="14:17">
      <c r="N1548" s="17"/>
      <c r="Q1548" s="17"/>
    </row>
    <row r="1549" spans="14:17">
      <c r="N1549" s="17"/>
      <c r="Q1549" s="17"/>
    </row>
    <row r="1550" spans="14:17">
      <c r="N1550" s="17"/>
      <c r="Q1550" s="17"/>
    </row>
    <row r="1551" spans="14:17">
      <c r="N1551" s="17"/>
      <c r="Q1551" s="17"/>
    </row>
    <row r="1552" spans="14:17">
      <c r="N1552" s="17"/>
      <c r="Q1552" s="17"/>
    </row>
    <row r="1553" spans="14:17">
      <c r="N1553" s="17"/>
      <c r="Q1553" s="17"/>
    </row>
    <row r="1554" spans="14:17">
      <c r="N1554" s="17"/>
      <c r="Q1554" s="17"/>
    </row>
    <row r="1555" spans="14:17">
      <c r="N1555" s="17"/>
      <c r="Q1555" s="17"/>
    </row>
    <row r="1556" spans="14:17">
      <c r="N1556" s="17"/>
      <c r="Q1556" s="17"/>
    </row>
    <row r="1557" spans="14:17">
      <c r="N1557" s="17"/>
      <c r="Q1557" s="17"/>
    </row>
    <row r="1558" spans="14:17">
      <c r="N1558" s="17"/>
      <c r="Q1558" s="17"/>
    </row>
    <row r="1559" spans="14:17">
      <c r="N1559" s="17"/>
      <c r="Q1559" s="17"/>
    </row>
    <row r="1560" spans="14:17">
      <c r="N1560" s="17"/>
      <c r="Q1560" s="17"/>
    </row>
    <row r="1561" spans="14:17">
      <c r="N1561" s="17"/>
      <c r="Q1561" s="17"/>
    </row>
    <row r="1562" spans="14:17">
      <c r="N1562" s="17"/>
      <c r="Q1562" s="17"/>
    </row>
    <row r="1563" spans="14:17">
      <c r="N1563" s="17"/>
      <c r="Q1563" s="17"/>
    </row>
    <row r="1564" spans="14:17">
      <c r="N1564" s="17"/>
      <c r="Q1564" s="17"/>
    </row>
    <row r="1565" spans="14:17">
      <c r="N1565" s="17"/>
      <c r="Q1565" s="17"/>
    </row>
    <row r="1566" spans="14:17">
      <c r="N1566" s="17"/>
      <c r="Q1566" s="17"/>
    </row>
    <row r="1567" spans="14:17">
      <c r="N1567" s="17"/>
      <c r="Q1567" s="17"/>
    </row>
    <row r="1568" spans="14:17">
      <c r="N1568" s="17"/>
      <c r="Q1568" s="17"/>
    </row>
    <row r="1569" spans="14:17">
      <c r="N1569" s="17"/>
      <c r="Q1569" s="17"/>
    </row>
    <row r="1570" spans="14:17">
      <c r="N1570" s="17"/>
      <c r="Q1570" s="17"/>
    </row>
    <row r="1571" spans="14:17">
      <c r="N1571" s="17"/>
      <c r="Q1571" s="17"/>
    </row>
    <row r="1572" spans="14:17">
      <c r="N1572" s="17"/>
      <c r="Q1572" s="17"/>
    </row>
    <row r="1573" spans="14:17">
      <c r="N1573" s="17"/>
      <c r="Q1573" s="17"/>
    </row>
    <row r="1574" spans="14:17">
      <c r="N1574" s="17"/>
      <c r="Q1574" s="17"/>
    </row>
    <row r="1575" spans="14:17">
      <c r="N1575" s="17"/>
      <c r="Q1575" s="17"/>
    </row>
    <row r="1576" spans="14:17">
      <c r="N1576" s="17"/>
      <c r="Q1576" s="17"/>
    </row>
    <row r="1577" spans="14:17">
      <c r="N1577" s="17"/>
      <c r="Q1577" s="17"/>
    </row>
    <row r="1578" spans="14:17">
      <c r="N1578" s="17"/>
      <c r="Q1578" s="17"/>
    </row>
    <row r="1579" spans="14:17">
      <c r="N1579" s="17"/>
      <c r="Q1579" s="17"/>
    </row>
    <row r="1580" spans="14:17">
      <c r="N1580" s="17"/>
      <c r="Q1580" s="17"/>
    </row>
    <row r="1581" spans="14:17">
      <c r="N1581" s="17"/>
      <c r="Q1581" s="17"/>
    </row>
    <row r="1582" spans="14:17">
      <c r="N1582" s="17"/>
      <c r="Q1582" s="17"/>
    </row>
    <row r="1583" spans="14:17">
      <c r="N1583" s="17"/>
      <c r="Q1583" s="17"/>
    </row>
    <row r="1584" spans="14:17">
      <c r="N1584" s="17"/>
      <c r="Q1584" s="17"/>
    </row>
    <row r="1585" spans="14:17">
      <c r="N1585" s="17"/>
      <c r="Q1585" s="17"/>
    </row>
    <row r="1586" spans="14:17">
      <c r="N1586" s="17"/>
      <c r="Q1586" s="17"/>
    </row>
    <row r="1587" spans="14:17">
      <c r="N1587" s="17"/>
      <c r="Q1587" s="17"/>
    </row>
    <row r="1588" spans="14:17">
      <c r="N1588" s="17"/>
      <c r="Q1588" s="17"/>
    </row>
    <row r="1589" spans="14:17">
      <c r="N1589" s="17"/>
      <c r="Q1589" s="17"/>
    </row>
    <row r="1590" spans="14:17">
      <c r="N1590" s="17"/>
      <c r="Q1590" s="17"/>
    </row>
    <row r="1591" spans="14:17">
      <c r="N1591" s="17"/>
      <c r="Q1591" s="17"/>
    </row>
    <row r="1592" spans="14:17">
      <c r="N1592" s="17"/>
      <c r="Q1592" s="17"/>
    </row>
    <row r="1593" spans="14:17">
      <c r="N1593" s="17"/>
      <c r="Q1593" s="17"/>
    </row>
    <row r="1594" spans="14:17">
      <c r="N1594" s="17"/>
      <c r="Q1594" s="17"/>
    </row>
    <row r="1595" spans="14:17">
      <c r="N1595" s="17"/>
      <c r="Q1595" s="17"/>
    </row>
    <row r="1596" spans="14:17">
      <c r="N1596" s="17"/>
      <c r="Q1596" s="17"/>
    </row>
    <row r="1597" spans="14:17">
      <c r="N1597" s="17"/>
      <c r="Q1597" s="17"/>
    </row>
    <row r="1598" spans="14:17">
      <c r="N1598" s="17"/>
      <c r="Q1598" s="17"/>
    </row>
    <row r="1599" spans="14:17">
      <c r="N1599" s="17"/>
      <c r="Q1599" s="17"/>
    </row>
    <row r="1600" spans="14:17">
      <c r="N1600" s="17"/>
      <c r="Q1600" s="17"/>
    </row>
    <row r="1601" spans="14:17">
      <c r="N1601" s="17"/>
      <c r="Q1601" s="17"/>
    </row>
    <row r="1602" spans="14:17">
      <c r="N1602" s="17"/>
      <c r="Q1602" s="17"/>
    </row>
    <row r="1603" spans="14:17">
      <c r="N1603" s="17"/>
      <c r="Q1603" s="17"/>
    </row>
    <row r="1604" spans="14:17">
      <c r="N1604" s="17"/>
      <c r="Q1604" s="17"/>
    </row>
    <row r="1605" spans="14:17">
      <c r="N1605" s="17"/>
      <c r="Q1605" s="17"/>
    </row>
    <row r="1606" spans="14:17">
      <c r="N1606" s="17"/>
      <c r="Q1606" s="17"/>
    </row>
    <row r="1607" spans="14:17">
      <c r="N1607" s="17"/>
      <c r="Q1607" s="17"/>
    </row>
    <row r="1608" spans="14:17">
      <c r="N1608" s="17"/>
      <c r="Q1608" s="17"/>
    </row>
    <row r="1609" spans="14:17">
      <c r="N1609" s="17"/>
      <c r="Q1609" s="17"/>
    </row>
    <row r="1610" spans="14:17">
      <c r="N1610" s="17"/>
      <c r="Q1610" s="17"/>
    </row>
    <row r="1611" spans="14:17">
      <c r="N1611" s="17"/>
      <c r="Q1611" s="17"/>
    </row>
    <row r="1612" spans="14:17">
      <c r="N1612" s="17"/>
      <c r="Q1612" s="17"/>
    </row>
    <row r="1613" spans="14:17">
      <c r="N1613" s="17"/>
      <c r="Q1613" s="17"/>
    </row>
    <row r="1614" spans="14:17">
      <c r="N1614" s="17"/>
      <c r="Q1614" s="17"/>
    </row>
    <row r="1615" spans="14:17">
      <c r="N1615" s="17"/>
      <c r="Q1615" s="17"/>
    </row>
    <row r="1616" spans="14:17">
      <c r="N1616" s="17"/>
      <c r="Q1616" s="17"/>
    </row>
    <row r="1617" spans="14:17">
      <c r="N1617" s="17"/>
      <c r="Q1617" s="17"/>
    </row>
    <row r="1618" spans="14:17">
      <c r="N1618" s="17"/>
      <c r="Q1618" s="17"/>
    </row>
    <row r="1619" spans="14:17">
      <c r="N1619" s="17"/>
      <c r="Q1619" s="17"/>
    </row>
    <row r="1620" spans="14:17">
      <c r="N1620" s="17"/>
      <c r="Q1620" s="17"/>
    </row>
    <row r="1621" spans="14:17">
      <c r="N1621" s="17"/>
      <c r="Q1621" s="17"/>
    </row>
    <row r="1622" spans="14:17">
      <c r="N1622" s="17"/>
      <c r="Q1622" s="17"/>
    </row>
    <row r="1623" spans="14:17">
      <c r="N1623" s="17"/>
      <c r="Q1623" s="17"/>
    </row>
    <row r="1624" spans="14:17">
      <c r="N1624" s="17"/>
      <c r="Q1624" s="17"/>
    </row>
    <row r="1625" spans="14:17">
      <c r="N1625" s="17"/>
      <c r="Q1625" s="17"/>
    </row>
    <row r="1626" spans="14:17">
      <c r="N1626" s="17"/>
      <c r="Q1626" s="17"/>
    </row>
    <row r="1627" spans="14:17">
      <c r="N1627" s="17"/>
      <c r="Q1627" s="17"/>
    </row>
    <row r="1628" spans="14:17">
      <c r="N1628" s="17"/>
      <c r="Q1628" s="17"/>
    </row>
    <row r="1629" spans="14:17">
      <c r="N1629" s="17"/>
      <c r="Q1629" s="17"/>
    </row>
    <row r="1630" spans="14:17">
      <c r="N1630" s="17"/>
      <c r="Q1630" s="17"/>
    </row>
    <row r="1631" spans="14:17">
      <c r="N1631" s="17"/>
      <c r="Q1631" s="17"/>
    </row>
    <row r="1632" spans="14:17">
      <c r="N1632" s="17"/>
      <c r="Q1632" s="17"/>
    </row>
    <row r="1633" spans="14:17">
      <c r="N1633" s="17"/>
      <c r="Q1633" s="17"/>
    </row>
    <row r="1634" spans="14:17">
      <c r="N1634" s="17"/>
      <c r="Q1634" s="17"/>
    </row>
    <row r="1635" spans="14:17">
      <c r="N1635" s="17"/>
      <c r="Q1635" s="17"/>
    </row>
    <row r="1636" spans="14:17">
      <c r="N1636" s="17"/>
      <c r="Q1636" s="17"/>
    </row>
    <row r="1637" spans="14:17">
      <c r="N1637" s="17"/>
      <c r="Q1637" s="17"/>
    </row>
    <row r="1638" spans="14:17">
      <c r="N1638" s="17"/>
      <c r="Q1638" s="17"/>
    </row>
    <row r="1639" spans="14:17">
      <c r="N1639" s="17"/>
      <c r="Q1639" s="17"/>
    </row>
    <row r="1640" spans="14:17">
      <c r="N1640" s="17"/>
      <c r="Q1640" s="17"/>
    </row>
    <row r="1641" spans="14:17">
      <c r="N1641" s="17"/>
      <c r="Q1641" s="17"/>
    </row>
    <row r="1642" spans="14:17">
      <c r="N1642" s="17"/>
      <c r="Q1642" s="17"/>
    </row>
    <row r="1643" spans="14:17">
      <c r="N1643" s="17"/>
      <c r="Q1643" s="17"/>
    </row>
    <row r="1644" spans="14:17">
      <c r="N1644" s="17"/>
      <c r="Q1644" s="17"/>
    </row>
    <row r="1645" spans="14:17">
      <c r="N1645" s="17"/>
      <c r="Q1645" s="17"/>
    </row>
    <row r="1646" spans="14:17">
      <c r="N1646" s="17"/>
      <c r="Q1646" s="17"/>
    </row>
    <row r="1647" spans="14:17">
      <c r="N1647" s="17"/>
      <c r="Q1647" s="17"/>
    </row>
    <row r="1648" spans="14:17">
      <c r="N1648" s="17"/>
      <c r="Q1648" s="17"/>
    </row>
    <row r="1649" spans="14:17">
      <c r="N1649" s="17"/>
      <c r="Q1649" s="17"/>
    </row>
    <row r="1650" spans="14:17">
      <c r="N1650" s="17"/>
      <c r="Q1650" s="17"/>
    </row>
    <row r="1651" spans="14:17">
      <c r="N1651" s="17"/>
      <c r="Q1651" s="17"/>
    </row>
    <row r="1652" spans="14:17">
      <c r="N1652" s="17"/>
      <c r="Q1652" s="17"/>
    </row>
    <row r="1653" spans="14:17">
      <c r="N1653" s="17"/>
      <c r="Q1653" s="17"/>
    </row>
    <row r="1654" spans="14:17">
      <c r="N1654" s="17"/>
      <c r="Q1654" s="17"/>
    </row>
    <row r="1655" spans="14:17">
      <c r="N1655" s="17"/>
      <c r="Q1655" s="17"/>
    </row>
    <row r="1656" spans="14:17">
      <c r="N1656" s="17"/>
      <c r="Q1656" s="17"/>
    </row>
    <row r="1657" spans="14:17">
      <c r="N1657" s="17"/>
      <c r="Q1657" s="17"/>
    </row>
    <row r="1658" spans="14:17">
      <c r="N1658" s="17"/>
      <c r="Q1658" s="17"/>
    </row>
    <row r="1659" spans="14:17">
      <c r="N1659" s="17"/>
      <c r="Q1659" s="17"/>
    </row>
    <row r="1660" spans="14:17">
      <c r="N1660" s="17"/>
      <c r="Q1660" s="17"/>
    </row>
    <row r="1661" spans="14:17">
      <c r="N1661" s="17"/>
      <c r="Q1661" s="17"/>
    </row>
    <row r="1662" spans="14:17">
      <c r="N1662" s="17"/>
      <c r="Q1662" s="17"/>
    </row>
    <row r="1663" spans="14:17">
      <c r="N1663" s="17"/>
      <c r="Q1663" s="17"/>
    </row>
    <row r="1664" spans="14:17">
      <c r="N1664" s="17"/>
      <c r="Q1664" s="17"/>
    </row>
    <row r="1665" spans="14:17">
      <c r="N1665" s="17"/>
      <c r="Q1665" s="17"/>
    </row>
    <row r="1666" spans="14:17">
      <c r="N1666" s="17"/>
      <c r="Q1666" s="17"/>
    </row>
    <row r="1667" spans="14:17">
      <c r="N1667" s="17"/>
      <c r="Q1667" s="17"/>
    </row>
    <row r="1668" spans="14:17">
      <c r="N1668" s="17"/>
      <c r="Q1668" s="17"/>
    </row>
    <row r="1669" spans="14:17">
      <c r="N1669" s="17"/>
      <c r="Q1669" s="17"/>
    </row>
    <row r="1670" spans="14:17">
      <c r="N1670" s="17"/>
      <c r="Q1670" s="17"/>
    </row>
    <row r="1671" spans="14:17">
      <c r="N1671" s="17"/>
      <c r="Q1671" s="17"/>
    </row>
    <row r="1672" spans="14:17">
      <c r="N1672" s="17"/>
      <c r="Q1672" s="17"/>
    </row>
    <row r="1673" spans="14:17">
      <c r="N1673" s="17"/>
      <c r="Q1673" s="17"/>
    </row>
    <row r="1674" spans="14:17">
      <c r="N1674" s="17"/>
      <c r="Q1674" s="17"/>
    </row>
    <row r="1675" spans="14:17">
      <c r="N1675" s="17"/>
      <c r="Q1675" s="17"/>
    </row>
    <row r="1676" spans="14:17">
      <c r="N1676" s="17"/>
      <c r="Q1676" s="17"/>
    </row>
    <row r="1677" spans="14:17">
      <c r="N1677" s="17"/>
      <c r="Q1677" s="17"/>
    </row>
    <row r="1678" spans="14:17">
      <c r="N1678" s="17"/>
      <c r="Q1678" s="17"/>
    </row>
    <row r="1679" spans="14:17">
      <c r="N1679" s="17"/>
      <c r="Q1679" s="17"/>
    </row>
    <row r="1680" spans="14:17">
      <c r="N1680" s="17"/>
      <c r="Q1680" s="17"/>
    </row>
    <row r="1681" spans="14:17">
      <c r="N1681" s="17"/>
      <c r="Q1681" s="17"/>
    </row>
    <row r="1682" spans="14:17">
      <c r="N1682" s="17"/>
      <c r="Q1682" s="17"/>
    </row>
    <row r="1683" spans="14:17">
      <c r="N1683" s="17"/>
      <c r="Q1683" s="17"/>
    </row>
    <row r="1684" spans="14:17">
      <c r="N1684" s="17"/>
      <c r="Q1684" s="17"/>
    </row>
    <row r="1685" spans="14:17">
      <c r="N1685" s="17"/>
      <c r="Q1685" s="17"/>
    </row>
    <row r="1686" spans="14:17">
      <c r="N1686" s="17"/>
      <c r="Q1686" s="17"/>
    </row>
    <row r="1687" spans="14:17">
      <c r="N1687" s="17"/>
      <c r="Q1687" s="17"/>
    </row>
    <row r="1688" spans="14:17">
      <c r="N1688" s="17"/>
      <c r="Q1688" s="17"/>
    </row>
    <row r="1689" spans="14:17">
      <c r="N1689" s="17"/>
      <c r="Q1689" s="17"/>
    </row>
    <row r="1690" spans="14:17">
      <c r="N1690" s="17"/>
      <c r="Q1690" s="17"/>
    </row>
    <row r="1691" spans="14:17">
      <c r="N1691" s="17"/>
      <c r="Q1691" s="17"/>
    </row>
    <row r="1692" spans="14:17">
      <c r="N1692" s="17"/>
      <c r="Q1692" s="17"/>
    </row>
    <row r="1693" spans="14:17">
      <c r="N1693" s="17"/>
      <c r="Q1693" s="17"/>
    </row>
    <row r="1694" spans="14:17">
      <c r="N1694" s="17"/>
      <c r="Q1694" s="17"/>
    </row>
    <row r="1695" spans="14:17">
      <c r="N1695" s="17"/>
      <c r="Q1695" s="17"/>
    </row>
    <row r="1696" spans="14:17">
      <c r="N1696" s="17"/>
      <c r="Q1696" s="17"/>
    </row>
    <row r="1697" spans="14:17">
      <c r="N1697" s="17"/>
      <c r="Q1697" s="17"/>
    </row>
    <row r="1698" spans="14:17">
      <c r="N1698" s="17"/>
      <c r="Q1698" s="17"/>
    </row>
    <row r="1699" spans="14:17">
      <c r="N1699" s="17"/>
      <c r="Q1699" s="17"/>
    </row>
    <row r="1700" spans="14:17">
      <c r="N1700" s="17"/>
      <c r="Q1700" s="17"/>
    </row>
    <row r="1701" spans="14:17">
      <c r="N1701" s="17"/>
      <c r="Q1701" s="17"/>
    </row>
    <row r="1702" spans="14:17">
      <c r="N1702" s="17"/>
      <c r="Q1702" s="17"/>
    </row>
    <row r="1703" spans="14:17">
      <c r="N1703" s="17"/>
      <c r="Q1703" s="17"/>
    </row>
    <row r="1704" spans="14:17">
      <c r="N1704" s="17"/>
      <c r="Q1704" s="17"/>
    </row>
    <row r="1705" spans="14:17">
      <c r="N1705" s="17"/>
      <c r="Q1705" s="17"/>
    </row>
    <row r="1706" spans="14:17">
      <c r="N1706" s="17"/>
      <c r="Q1706" s="17"/>
    </row>
    <row r="1707" spans="14:17">
      <c r="N1707" s="17"/>
      <c r="Q1707" s="17"/>
    </row>
    <row r="1708" spans="14:17">
      <c r="N1708" s="17"/>
      <c r="Q1708" s="17"/>
    </row>
    <row r="1709" spans="14:17">
      <c r="N1709" s="17"/>
      <c r="Q1709" s="17"/>
    </row>
    <row r="1710" spans="14:17">
      <c r="N1710" s="17"/>
      <c r="Q1710" s="17"/>
    </row>
    <row r="1711" spans="14:17">
      <c r="N1711" s="17"/>
      <c r="Q1711" s="17"/>
    </row>
    <row r="1712" spans="14:17">
      <c r="N1712" s="17"/>
      <c r="Q1712" s="17"/>
    </row>
    <row r="1713" spans="14:17">
      <c r="N1713" s="17"/>
      <c r="Q1713" s="17"/>
    </row>
    <row r="1714" spans="14:17">
      <c r="N1714" s="17"/>
      <c r="Q1714" s="17"/>
    </row>
    <row r="1715" spans="14:17">
      <c r="N1715" s="17"/>
      <c r="Q1715" s="17"/>
    </row>
    <row r="1716" spans="14:17">
      <c r="N1716" s="17"/>
      <c r="Q1716" s="17"/>
    </row>
    <row r="1717" spans="14:17">
      <c r="N1717" s="17"/>
      <c r="Q1717" s="17"/>
    </row>
    <row r="1718" spans="14:17">
      <c r="N1718" s="17"/>
      <c r="Q1718" s="17"/>
    </row>
    <row r="1719" spans="14:17">
      <c r="N1719" s="17"/>
      <c r="Q1719" s="17"/>
    </row>
    <row r="1720" spans="14:17">
      <c r="N1720" s="17"/>
      <c r="Q1720" s="17"/>
    </row>
    <row r="1721" spans="14:17">
      <c r="N1721" s="17"/>
      <c r="Q1721" s="17"/>
    </row>
    <row r="1722" spans="14:17">
      <c r="N1722" s="17"/>
      <c r="Q1722" s="17"/>
    </row>
    <row r="1723" spans="14:17">
      <c r="N1723" s="17"/>
      <c r="Q1723" s="17"/>
    </row>
    <row r="1724" spans="14:17">
      <c r="N1724" s="17"/>
      <c r="Q1724" s="17"/>
    </row>
    <row r="1725" spans="14:17">
      <c r="N1725" s="17"/>
      <c r="Q1725" s="17"/>
    </row>
    <row r="1726" spans="14:17">
      <c r="N1726" s="17"/>
      <c r="Q1726" s="17"/>
    </row>
    <row r="1727" spans="14:17">
      <c r="N1727" s="17"/>
      <c r="Q1727" s="17"/>
    </row>
    <row r="1728" spans="14:17">
      <c r="N1728" s="17"/>
      <c r="Q1728" s="17"/>
    </row>
    <row r="1729" spans="14:17">
      <c r="N1729" s="17"/>
      <c r="Q1729" s="17"/>
    </row>
    <row r="1730" spans="14:17">
      <c r="N1730" s="17"/>
      <c r="Q1730" s="17"/>
    </row>
    <row r="1731" spans="14:17">
      <c r="N1731" s="17"/>
      <c r="Q1731" s="17"/>
    </row>
    <row r="1732" spans="14:17">
      <c r="N1732" s="17"/>
      <c r="Q1732" s="17"/>
    </row>
    <row r="1733" spans="14:17">
      <c r="N1733" s="17"/>
      <c r="Q1733" s="17"/>
    </row>
    <row r="1734" spans="14:17">
      <c r="N1734" s="17"/>
      <c r="Q1734" s="17"/>
    </row>
    <row r="1735" spans="14:17">
      <c r="N1735" s="17"/>
      <c r="Q1735" s="17"/>
    </row>
    <row r="1736" spans="14:17">
      <c r="N1736" s="17"/>
      <c r="Q1736" s="17"/>
    </row>
    <row r="1737" spans="14:17">
      <c r="N1737" s="17"/>
      <c r="Q1737" s="17"/>
    </row>
    <row r="1738" spans="14:17">
      <c r="N1738" s="17"/>
      <c r="Q1738" s="17"/>
    </row>
    <row r="1739" spans="14:17">
      <c r="N1739" s="17"/>
      <c r="Q1739" s="17"/>
    </row>
    <row r="1740" spans="14:17">
      <c r="N1740" s="17"/>
      <c r="Q1740" s="17"/>
    </row>
    <row r="1741" spans="14:17">
      <c r="N1741" s="17"/>
      <c r="Q1741" s="17"/>
    </row>
    <row r="1742" spans="14:17">
      <c r="N1742" s="17"/>
      <c r="Q1742" s="17"/>
    </row>
    <row r="1743" spans="14:17">
      <c r="N1743" s="17"/>
      <c r="Q1743" s="17"/>
    </row>
    <row r="1744" spans="14:17">
      <c r="N1744" s="17"/>
      <c r="Q1744" s="17"/>
    </row>
    <row r="1745" spans="14:17">
      <c r="N1745" s="17"/>
      <c r="Q1745" s="17"/>
    </row>
    <row r="1746" spans="14:17">
      <c r="N1746" s="17"/>
      <c r="Q1746" s="17"/>
    </row>
    <row r="1747" spans="14:17">
      <c r="N1747" s="17"/>
      <c r="Q1747" s="17"/>
    </row>
    <row r="1748" spans="14:17">
      <c r="N1748" s="17"/>
      <c r="Q1748" s="17"/>
    </row>
    <row r="1749" spans="14:17">
      <c r="N1749" s="17"/>
      <c r="Q1749" s="17"/>
    </row>
    <row r="1750" spans="14:17">
      <c r="N1750" s="17"/>
      <c r="Q1750" s="17"/>
    </row>
    <row r="1751" spans="14:17">
      <c r="N1751" s="17"/>
      <c r="Q1751" s="17"/>
    </row>
    <row r="1752" spans="14:17">
      <c r="N1752" s="17"/>
      <c r="Q1752" s="17"/>
    </row>
    <row r="1753" spans="14:17">
      <c r="N1753" s="17"/>
      <c r="Q1753" s="17"/>
    </row>
    <row r="1754" spans="14:17">
      <c r="N1754" s="17"/>
      <c r="Q1754" s="17"/>
    </row>
    <row r="1755" spans="14:17">
      <c r="N1755" s="17"/>
      <c r="Q1755" s="17"/>
    </row>
    <row r="1756" spans="14:17">
      <c r="N1756" s="17"/>
      <c r="Q1756" s="17"/>
    </row>
    <row r="1757" spans="14:17">
      <c r="N1757" s="17"/>
      <c r="Q1757" s="17"/>
    </row>
    <row r="1758" spans="14:17">
      <c r="N1758" s="17"/>
      <c r="Q1758" s="17"/>
    </row>
    <row r="1759" spans="14:17">
      <c r="N1759" s="17"/>
      <c r="Q1759" s="17"/>
    </row>
    <row r="1760" spans="14:17">
      <c r="N1760" s="17"/>
      <c r="Q1760" s="17"/>
    </row>
    <row r="1761" spans="14:17">
      <c r="N1761" s="17"/>
      <c r="Q1761" s="17"/>
    </row>
    <row r="1762" spans="14:17">
      <c r="N1762" s="17"/>
      <c r="Q1762" s="17"/>
    </row>
    <row r="1763" spans="14:17">
      <c r="N1763" s="17"/>
      <c r="Q1763" s="17"/>
    </row>
    <row r="1764" spans="14:17">
      <c r="N1764" s="17"/>
      <c r="Q1764" s="17"/>
    </row>
    <row r="1765" spans="14:17">
      <c r="N1765" s="17"/>
      <c r="Q1765" s="17"/>
    </row>
    <row r="1766" spans="14:17">
      <c r="N1766" s="17"/>
      <c r="Q1766" s="17"/>
    </row>
    <row r="1767" spans="14:17">
      <c r="N1767" s="17"/>
      <c r="Q1767" s="17"/>
    </row>
    <row r="1768" spans="14:17">
      <c r="N1768" s="17"/>
      <c r="Q1768" s="17"/>
    </row>
    <row r="1769" spans="14:17">
      <c r="N1769" s="17"/>
      <c r="Q1769" s="17"/>
    </row>
    <row r="1770" spans="14:17">
      <c r="N1770" s="17"/>
      <c r="Q1770" s="17"/>
    </row>
    <row r="1771" spans="14:17">
      <c r="N1771" s="17"/>
      <c r="Q1771" s="17"/>
    </row>
    <row r="1772" spans="14:17">
      <c r="N1772" s="17"/>
      <c r="Q1772" s="17"/>
    </row>
    <row r="1773" spans="14:17">
      <c r="N1773" s="17"/>
      <c r="Q1773" s="17"/>
    </row>
    <row r="1774" spans="14:17">
      <c r="N1774" s="17"/>
      <c r="Q1774" s="17"/>
    </row>
    <row r="1775" spans="14:17">
      <c r="N1775" s="17"/>
      <c r="Q1775" s="17"/>
    </row>
    <row r="1776" spans="14:17">
      <c r="N1776" s="17"/>
      <c r="Q1776" s="17"/>
    </row>
    <row r="1777" spans="14:17">
      <c r="N1777" s="17"/>
      <c r="Q1777" s="17"/>
    </row>
    <row r="1778" spans="14:17">
      <c r="N1778" s="17"/>
      <c r="Q1778" s="17"/>
    </row>
    <row r="1779" spans="14:17">
      <c r="N1779" s="17"/>
      <c r="Q1779" s="17"/>
    </row>
    <row r="1780" spans="14:17">
      <c r="N1780" s="17"/>
      <c r="Q1780" s="17"/>
    </row>
    <row r="1781" spans="14:17">
      <c r="N1781" s="17"/>
      <c r="Q1781" s="17"/>
    </row>
    <row r="1782" spans="14:17">
      <c r="N1782" s="17"/>
      <c r="Q1782" s="17"/>
    </row>
    <row r="1783" spans="14:17">
      <c r="N1783" s="17"/>
      <c r="Q1783" s="17"/>
    </row>
    <row r="1784" spans="14:17">
      <c r="N1784" s="17"/>
      <c r="Q1784" s="17"/>
    </row>
    <row r="1785" spans="14:17">
      <c r="N1785" s="17"/>
      <c r="Q1785" s="17"/>
    </row>
    <row r="1786" spans="14:17">
      <c r="N1786" s="17"/>
      <c r="Q1786" s="17"/>
    </row>
    <row r="1787" spans="14:17">
      <c r="N1787" s="17"/>
      <c r="Q1787" s="17"/>
    </row>
    <row r="1788" spans="14:17">
      <c r="N1788" s="17"/>
      <c r="Q1788" s="17"/>
    </row>
    <row r="1789" spans="14:17">
      <c r="N1789" s="17"/>
      <c r="Q1789" s="17"/>
    </row>
    <row r="1790" spans="14:17">
      <c r="N1790" s="17"/>
      <c r="Q1790" s="17"/>
    </row>
    <row r="1791" spans="14:17">
      <c r="N1791" s="17"/>
      <c r="Q1791" s="17"/>
    </row>
    <row r="1792" spans="14:17">
      <c r="N1792" s="17"/>
      <c r="Q1792" s="17"/>
    </row>
    <row r="1793" spans="14:17">
      <c r="N1793" s="17"/>
      <c r="Q1793" s="17"/>
    </row>
    <row r="1794" spans="14:17">
      <c r="N1794" s="17"/>
      <c r="Q1794" s="17"/>
    </row>
    <row r="1795" spans="14:17">
      <c r="N1795" s="17"/>
      <c r="Q1795" s="17"/>
    </row>
    <row r="1796" spans="14:17">
      <c r="N1796" s="17"/>
      <c r="Q1796" s="17"/>
    </row>
    <row r="1797" spans="14:17">
      <c r="N1797" s="17"/>
      <c r="Q1797" s="17"/>
    </row>
    <row r="1798" spans="14:17">
      <c r="N1798" s="17"/>
      <c r="Q1798" s="17"/>
    </row>
    <row r="1799" spans="14:17">
      <c r="N1799" s="17"/>
      <c r="Q1799" s="17"/>
    </row>
    <row r="1800" spans="14:17">
      <c r="N1800" s="17"/>
      <c r="Q1800" s="17"/>
    </row>
    <row r="1801" spans="14:17">
      <c r="N1801" s="17"/>
      <c r="Q1801" s="17"/>
    </row>
    <row r="1802" spans="14:17">
      <c r="N1802" s="17"/>
      <c r="Q1802" s="17"/>
    </row>
    <row r="1803" spans="14:17">
      <c r="N1803" s="17"/>
      <c r="Q1803" s="17"/>
    </row>
    <row r="1804" spans="14:17">
      <c r="N1804" s="17"/>
      <c r="Q1804" s="17"/>
    </row>
    <row r="1805" spans="14:17">
      <c r="N1805" s="17"/>
      <c r="Q1805" s="17"/>
    </row>
    <row r="1806" spans="14:17">
      <c r="N1806" s="17"/>
      <c r="Q1806" s="17"/>
    </row>
    <row r="1807" spans="14:17">
      <c r="N1807" s="17"/>
      <c r="Q1807" s="17"/>
    </row>
    <row r="1808" spans="14:17">
      <c r="N1808" s="17"/>
      <c r="Q1808" s="17"/>
    </row>
    <row r="1809" spans="14:17">
      <c r="N1809" s="17"/>
      <c r="Q1809" s="17"/>
    </row>
    <row r="1810" spans="14:17">
      <c r="N1810" s="17"/>
      <c r="Q1810" s="17"/>
    </row>
    <row r="1811" spans="14:17">
      <c r="N1811" s="17"/>
      <c r="Q1811" s="17"/>
    </row>
    <row r="1812" spans="14:17">
      <c r="N1812" s="17"/>
      <c r="Q1812" s="17"/>
    </row>
    <row r="1813" spans="14:17">
      <c r="N1813" s="17"/>
      <c r="Q1813" s="17"/>
    </row>
    <row r="1814" spans="14:17">
      <c r="N1814" s="17"/>
      <c r="Q1814" s="17"/>
    </row>
    <row r="1815" spans="14:17">
      <c r="N1815" s="17"/>
      <c r="Q1815" s="17"/>
    </row>
    <row r="1816" spans="14:17">
      <c r="N1816" s="17"/>
      <c r="Q1816" s="17"/>
    </row>
    <row r="1817" spans="14:17">
      <c r="N1817" s="17"/>
      <c r="Q1817" s="17"/>
    </row>
    <row r="1818" spans="14:17">
      <c r="N1818" s="17"/>
      <c r="Q1818" s="17"/>
    </row>
    <row r="1819" spans="14:17">
      <c r="N1819" s="17"/>
      <c r="Q1819" s="17"/>
    </row>
    <row r="1820" spans="14:17">
      <c r="N1820" s="17"/>
      <c r="Q1820" s="17"/>
    </row>
    <row r="1821" spans="14:17">
      <c r="N1821" s="17"/>
      <c r="Q1821" s="17"/>
    </row>
    <row r="1822" spans="14:17">
      <c r="N1822" s="17"/>
      <c r="Q1822" s="17"/>
    </row>
    <row r="1823" spans="14:17">
      <c r="N1823" s="17"/>
      <c r="Q1823" s="17"/>
    </row>
    <row r="1824" spans="14:17">
      <c r="N1824" s="17"/>
      <c r="Q1824" s="17"/>
    </row>
    <row r="1825" spans="14:17">
      <c r="N1825" s="17"/>
      <c r="Q1825" s="17"/>
    </row>
    <row r="1826" spans="14:17">
      <c r="N1826" s="17"/>
      <c r="Q1826" s="17"/>
    </row>
    <row r="1827" spans="14:17">
      <c r="N1827" s="17"/>
      <c r="Q1827" s="17"/>
    </row>
    <row r="1828" spans="14:17">
      <c r="N1828" s="17"/>
      <c r="Q1828" s="17"/>
    </row>
    <row r="1829" spans="14:17">
      <c r="N1829" s="17"/>
      <c r="Q1829" s="17"/>
    </row>
    <row r="1830" spans="14:17">
      <c r="N1830" s="17"/>
      <c r="Q1830" s="17"/>
    </row>
    <row r="1831" spans="14:17">
      <c r="N1831" s="17"/>
      <c r="Q1831" s="17"/>
    </row>
    <row r="1832" spans="14:17">
      <c r="N1832" s="17"/>
      <c r="Q1832" s="17"/>
    </row>
    <row r="1833" spans="14:17">
      <c r="N1833" s="17"/>
      <c r="Q1833" s="17"/>
    </row>
    <row r="1834" spans="14:17">
      <c r="N1834" s="17"/>
      <c r="Q1834" s="17"/>
    </row>
    <row r="1835" spans="14:17">
      <c r="N1835" s="17"/>
      <c r="Q1835" s="17"/>
    </row>
    <row r="1836" spans="14:17">
      <c r="N1836" s="17"/>
      <c r="Q1836" s="17"/>
    </row>
    <row r="1837" spans="14:17">
      <c r="N1837" s="17"/>
      <c r="Q1837" s="17"/>
    </row>
    <row r="1838" spans="14:17">
      <c r="N1838" s="17"/>
      <c r="Q1838" s="17"/>
    </row>
    <row r="1839" spans="14:17">
      <c r="N1839" s="17"/>
      <c r="Q1839" s="17"/>
    </row>
    <row r="1840" spans="14:17">
      <c r="N1840" s="17"/>
      <c r="Q1840" s="17"/>
    </row>
    <row r="1841" spans="14:17">
      <c r="N1841" s="17"/>
      <c r="Q1841" s="17"/>
    </row>
    <row r="1842" spans="14:17">
      <c r="N1842" s="17"/>
      <c r="Q1842" s="17"/>
    </row>
    <row r="1843" spans="14:17">
      <c r="N1843" s="17"/>
      <c r="Q1843" s="17"/>
    </row>
    <row r="1844" spans="14:17">
      <c r="N1844" s="17"/>
      <c r="Q1844" s="17"/>
    </row>
    <row r="1845" spans="14:17">
      <c r="N1845" s="17"/>
      <c r="Q1845" s="17"/>
    </row>
    <row r="1846" spans="14:17">
      <c r="N1846" s="17"/>
      <c r="Q1846" s="17"/>
    </row>
    <row r="1847" spans="14:17">
      <c r="N1847" s="17"/>
      <c r="Q1847" s="17"/>
    </row>
    <row r="1848" spans="14:17">
      <c r="N1848" s="17"/>
      <c r="Q1848" s="17"/>
    </row>
    <row r="1849" spans="14:17">
      <c r="N1849" s="17"/>
      <c r="Q1849" s="17"/>
    </row>
    <row r="1850" spans="14:17">
      <c r="N1850" s="17"/>
      <c r="Q1850" s="17"/>
    </row>
    <row r="1851" spans="14:17">
      <c r="N1851" s="17"/>
      <c r="Q1851" s="17"/>
    </row>
    <row r="1852" spans="14:17">
      <c r="N1852" s="17"/>
      <c r="Q1852" s="17"/>
    </row>
    <row r="1853" spans="14:17">
      <c r="N1853" s="17"/>
      <c r="Q1853" s="17"/>
    </row>
    <row r="1854" spans="14:17">
      <c r="N1854" s="17"/>
      <c r="Q1854" s="17"/>
    </row>
    <row r="1855" spans="14:17">
      <c r="N1855" s="17"/>
      <c r="Q1855" s="17"/>
    </row>
    <row r="1856" spans="14:17">
      <c r="N1856" s="17"/>
      <c r="Q1856" s="17"/>
    </row>
    <row r="1857" spans="14:17">
      <c r="N1857" s="17"/>
      <c r="Q1857" s="17"/>
    </row>
    <row r="1858" spans="14:17">
      <c r="N1858" s="17"/>
      <c r="Q1858" s="17"/>
    </row>
    <row r="1859" spans="14:17">
      <c r="N1859" s="17"/>
      <c r="Q1859" s="17"/>
    </row>
    <row r="1860" spans="14:17">
      <c r="N1860" s="17"/>
      <c r="Q1860" s="17"/>
    </row>
    <row r="1861" spans="14:17">
      <c r="N1861" s="17"/>
      <c r="Q1861" s="17"/>
    </row>
    <row r="1862" spans="14:17">
      <c r="N1862" s="17"/>
      <c r="Q1862" s="17"/>
    </row>
    <row r="1863" spans="14:17">
      <c r="N1863" s="17"/>
      <c r="Q1863" s="17"/>
    </row>
    <row r="1864" spans="14:17">
      <c r="N1864" s="17"/>
      <c r="Q1864" s="17"/>
    </row>
    <row r="1865" spans="14:17">
      <c r="N1865" s="17"/>
      <c r="Q1865" s="17"/>
    </row>
    <row r="1866" spans="14:17">
      <c r="N1866" s="17"/>
      <c r="Q1866" s="17"/>
    </row>
    <row r="1867" spans="14:17">
      <c r="N1867" s="17"/>
      <c r="Q1867" s="17"/>
    </row>
    <row r="1868" spans="14:17">
      <c r="N1868" s="17"/>
      <c r="Q1868" s="17"/>
    </row>
    <row r="1869" spans="14:17">
      <c r="N1869" s="17"/>
      <c r="Q1869" s="17"/>
    </row>
    <row r="1870" spans="14:17">
      <c r="N1870" s="17"/>
      <c r="Q1870" s="17"/>
    </row>
    <row r="1871" spans="14:17">
      <c r="N1871" s="17"/>
      <c r="Q1871" s="17"/>
    </row>
    <row r="1872" spans="14:17">
      <c r="N1872" s="17"/>
      <c r="Q1872" s="17"/>
    </row>
    <row r="1873" spans="14:17">
      <c r="N1873" s="17"/>
      <c r="Q1873" s="17"/>
    </row>
    <row r="1874" spans="14:17">
      <c r="N1874" s="17"/>
      <c r="Q1874" s="17"/>
    </row>
    <row r="1875" spans="14:17">
      <c r="N1875" s="17"/>
      <c r="Q1875" s="17"/>
    </row>
    <row r="1876" spans="14:17">
      <c r="N1876" s="17"/>
      <c r="Q1876" s="17"/>
    </row>
    <row r="1877" spans="14:17">
      <c r="N1877" s="17"/>
      <c r="Q1877" s="17"/>
    </row>
    <row r="1878" spans="14:17">
      <c r="N1878" s="17"/>
      <c r="Q1878" s="17"/>
    </row>
    <row r="1879" spans="14:17">
      <c r="N1879" s="17"/>
      <c r="Q1879" s="17"/>
    </row>
    <row r="1880" spans="14:17">
      <c r="N1880" s="17"/>
      <c r="Q1880" s="17"/>
    </row>
    <row r="1881" spans="14:17">
      <c r="N1881" s="17"/>
      <c r="Q1881" s="17"/>
    </row>
    <row r="1882" spans="14:17">
      <c r="N1882" s="17"/>
      <c r="Q1882" s="17"/>
    </row>
    <row r="1883" spans="14:17">
      <c r="N1883" s="17"/>
      <c r="Q1883" s="17"/>
    </row>
    <row r="1884" spans="14:17">
      <c r="N1884" s="17"/>
      <c r="Q1884" s="17"/>
    </row>
    <row r="1885" spans="14:17">
      <c r="N1885" s="17"/>
      <c r="Q1885" s="17"/>
    </row>
    <row r="1886" spans="14:17">
      <c r="N1886" s="17"/>
      <c r="Q1886" s="17"/>
    </row>
    <row r="1887" spans="14:17">
      <c r="N1887" s="17"/>
      <c r="Q1887" s="17"/>
    </row>
    <row r="1888" spans="14:17">
      <c r="N1888" s="17"/>
      <c r="Q1888" s="17"/>
    </row>
    <row r="1889" spans="14:17">
      <c r="N1889" s="17"/>
      <c r="Q1889" s="17"/>
    </row>
    <row r="1890" spans="14:17">
      <c r="N1890" s="17"/>
      <c r="Q1890" s="17"/>
    </row>
    <row r="1891" spans="14:17">
      <c r="N1891" s="17"/>
      <c r="Q1891" s="17"/>
    </row>
    <row r="1892" spans="14:17">
      <c r="N1892" s="17"/>
      <c r="Q1892" s="17"/>
    </row>
    <row r="1893" spans="14:17">
      <c r="N1893" s="17"/>
      <c r="Q1893" s="17"/>
    </row>
    <row r="1894" spans="14:17">
      <c r="N1894" s="17"/>
      <c r="Q1894" s="17"/>
    </row>
    <row r="1895" spans="14:17">
      <c r="N1895" s="17"/>
      <c r="Q1895" s="17"/>
    </row>
    <row r="1896" spans="14:17">
      <c r="N1896" s="17"/>
      <c r="Q1896" s="17"/>
    </row>
    <row r="1897" spans="14:17">
      <c r="N1897" s="17"/>
      <c r="Q1897" s="17"/>
    </row>
    <row r="1898" spans="14:17">
      <c r="N1898" s="17"/>
      <c r="Q1898" s="17"/>
    </row>
    <row r="1899" spans="14:17">
      <c r="N1899" s="17"/>
      <c r="Q1899" s="17"/>
    </row>
    <row r="1900" spans="14:17">
      <c r="N1900" s="17"/>
      <c r="Q1900" s="17"/>
    </row>
    <row r="1901" spans="14:17">
      <c r="N1901" s="17"/>
      <c r="Q1901" s="17"/>
    </row>
    <row r="1902" spans="14:17">
      <c r="N1902" s="17"/>
      <c r="Q1902" s="17"/>
    </row>
    <row r="1903" spans="14:17">
      <c r="N1903" s="17"/>
      <c r="Q1903" s="17"/>
    </row>
    <row r="1904" spans="14:17">
      <c r="N1904" s="17"/>
      <c r="Q1904" s="17"/>
    </row>
    <row r="1905" spans="14:17">
      <c r="N1905" s="17"/>
      <c r="Q1905" s="17"/>
    </row>
    <row r="1906" spans="14:17">
      <c r="N1906" s="17"/>
      <c r="Q1906" s="17"/>
    </row>
    <row r="1907" spans="14:17">
      <c r="N1907" s="17"/>
      <c r="Q1907" s="17"/>
    </row>
    <row r="1908" spans="14:17">
      <c r="N1908" s="17"/>
      <c r="Q1908" s="17"/>
    </row>
    <row r="1909" spans="14:17">
      <c r="N1909" s="17"/>
      <c r="Q1909" s="17"/>
    </row>
    <row r="1910" spans="14:17">
      <c r="N1910" s="17"/>
      <c r="Q1910" s="17"/>
    </row>
    <row r="1911" spans="14:17">
      <c r="N1911" s="17"/>
      <c r="Q1911" s="17"/>
    </row>
    <row r="1912" spans="14:17">
      <c r="N1912" s="17"/>
      <c r="Q1912" s="17"/>
    </row>
    <row r="1913" spans="14:17">
      <c r="N1913" s="17"/>
      <c r="Q1913" s="17"/>
    </row>
    <row r="1914" spans="14:17">
      <c r="N1914" s="17"/>
      <c r="Q1914" s="17"/>
    </row>
    <row r="1915" spans="14:17">
      <c r="N1915" s="17"/>
      <c r="Q1915" s="17"/>
    </row>
    <row r="1916" spans="14:17">
      <c r="N1916" s="17"/>
      <c r="Q1916" s="17"/>
    </row>
    <row r="1917" spans="14:17">
      <c r="N1917" s="17"/>
      <c r="Q1917" s="17"/>
    </row>
    <row r="1918" spans="14:17">
      <c r="N1918" s="17"/>
      <c r="Q1918" s="17"/>
    </row>
    <row r="1919" spans="14:17">
      <c r="N1919" s="17"/>
      <c r="Q1919" s="17"/>
    </row>
    <row r="1920" spans="14:17">
      <c r="N1920" s="17"/>
      <c r="Q1920" s="17"/>
    </row>
    <row r="1921" spans="14:17">
      <c r="N1921" s="17"/>
      <c r="Q1921" s="17"/>
    </row>
    <row r="1922" spans="14:17">
      <c r="N1922" s="17"/>
      <c r="Q1922" s="17"/>
    </row>
    <row r="1923" spans="14:17">
      <c r="N1923" s="17"/>
      <c r="Q1923" s="17"/>
    </row>
    <row r="1924" spans="14:17">
      <c r="N1924" s="17"/>
      <c r="Q1924" s="17"/>
    </row>
    <row r="1925" spans="14:17">
      <c r="N1925" s="17"/>
      <c r="Q1925" s="17"/>
    </row>
    <row r="1926" spans="14:17">
      <c r="N1926" s="17"/>
      <c r="Q1926" s="17"/>
    </row>
    <row r="1927" spans="14:17">
      <c r="N1927" s="17"/>
      <c r="Q1927" s="17"/>
    </row>
    <row r="1928" spans="14:17">
      <c r="N1928" s="17"/>
      <c r="Q1928" s="17"/>
    </row>
    <row r="1929" spans="14:17">
      <c r="N1929" s="17"/>
      <c r="Q1929" s="17"/>
    </row>
    <row r="1930" spans="14:17">
      <c r="N1930" s="17"/>
      <c r="Q1930" s="17"/>
    </row>
    <row r="1931" spans="14:17">
      <c r="N1931" s="17"/>
      <c r="Q1931" s="17"/>
    </row>
    <row r="1932" spans="14:17">
      <c r="N1932" s="17"/>
      <c r="Q1932" s="17"/>
    </row>
    <row r="1933" spans="14:17">
      <c r="N1933" s="17"/>
      <c r="Q1933" s="17"/>
    </row>
    <row r="1934" spans="14:17">
      <c r="N1934" s="17"/>
      <c r="Q1934" s="17"/>
    </row>
    <row r="1935" spans="14:17">
      <c r="N1935" s="17"/>
      <c r="Q1935" s="17"/>
    </row>
    <row r="1936" spans="14:17">
      <c r="N1936" s="17"/>
      <c r="Q1936" s="17"/>
    </row>
    <row r="1937" spans="14:17">
      <c r="N1937" s="17"/>
      <c r="Q1937" s="17"/>
    </row>
    <row r="1938" spans="14:17">
      <c r="N1938" s="17"/>
      <c r="Q1938" s="17"/>
    </row>
    <row r="1939" spans="14:17">
      <c r="N1939" s="17"/>
      <c r="Q1939" s="17"/>
    </row>
    <row r="1940" spans="14:17">
      <c r="N1940" s="17"/>
      <c r="Q1940" s="17"/>
    </row>
    <row r="1941" spans="14:17">
      <c r="N1941" s="17"/>
      <c r="Q1941" s="17"/>
    </row>
    <row r="1942" spans="14:17">
      <c r="N1942" s="17"/>
      <c r="Q1942" s="17"/>
    </row>
    <row r="1943" spans="14:17">
      <c r="N1943" s="17"/>
      <c r="Q1943" s="17"/>
    </row>
    <row r="1944" spans="14:17">
      <c r="N1944" s="17"/>
      <c r="Q1944" s="17"/>
    </row>
    <row r="1945" spans="14:17">
      <c r="N1945" s="17"/>
      <c r="Q1945" s="17"/>
    </row>
    <row r="1946" spans="14:17">
      <c r="N1946" s="17"/>
      <c r="Q1946" s="17"/>
    </row>
    <row r="1947" spans="14:17">
      <c r="N1947" s="17"/>
      <c r="Q1947" s="17"/>
    </row>
    <row r="1948" spans="14:17">
      <c r="N1948" s="17"/>
      <c r="Q1948" s="17"/>
    </row>
    <row r="1949" spans="14:17">
      <c r="N1949" s="17"/>
      <c r="Q1949" s="17"/>
    </row>
    <row r="1950" spans="14:17">
      <c r="N1950" s="17"/>
      <c r="Q1950" s="17"/>
    </row>
    <row r="1951" spans="14:17">
      <c r="N1951" s="17"/>
      <c r="Q1951" s="17"/>
    </row>
    <row r="1952" spans="14:17">
      <c r="N1952" s="17"/>
      <c r="Q1952" s="17"/>
    </row>
    <row r="1953" spans="14:17">
      <c r="N1953" s="17"/>
      <c r="Q1953" s="17"/>
    </row>
    <row r="1954" spans="14:17">
      <c r="N1954" s="17"/>
      <c r="Q1954" s="17"/>
    </row>
    <row r="1955" spans="14:17">
      <c r="N1955" s="17"/>
      <c r="Q1955" s="17"/>
    </row>
    <row r="1956" spans="14:17">
      <c r="N1956" s="17"/>
      <c r="Q1956" s="17"/>
    </row>
    <row r="1957" spans="14:17">
      <c r="N1957" s="17"/>
      <c r="Q1957" s="17"/>
    </row>
    <row r="1958" spans="14:17">
      <c r="N1958" s="17"/>
      <c r="Q1958" s="17"/>
    </row>
    <row r="1959" spans="14:17">
      <c r="N1959" s="17"/>
      <c r="Q1959" s="17"/>
    </row>
    <row r="1960" spans="14:17">
      <c r="N1960" s="17"/>
      <c r="Q1960" s="17"/>
    </row>
    <row r="1961" spans="14:17">
      <c r="N1961" s="17"/>
      <c r="Q1961" s="17"/>
    </row>
    <row r="1962" spans="14:17">
      <c r="N1962" s="17"/>
      <c r="Q1962" s="17"/>
    </row>
    <row r="1963" spans="14:17">
      <c r="N1963" s="17"/>
      <c r="Q1963" s="17"/>
    </row>
    <row r="1964" spans="14:17">
      <c r="N1964" s="17"/>
      <c r="Q1964" s="17"/>
    </row>
    <row r="1965" spans="14:17">
      <c r="N1965" s="17"/>
      <c r="Q1965" s="17"/>
    </row>
    <row r="1966" spans="14:17">
      <c r="N1966" s="17"/>
      <c r="Q1966" s="17"/>
    </row>
    <row r="1967" spans="14:17">
      <c r="N1967" s="17"/>
      <c r="Q1967" s="17"/>
    </row>
    <row r="1968" spans="14:17">
      <c r="N1968" s="17"/>
      <c r="Q1968" s="17"/>
    </row>
    <row r="1969" spans="14:17">
      <c r="N1969" s="17"/>
      <c r="Q1969" s="17"/>
    </row>
    <row r="1970" spans="14:17">
      <c r="N1970" s="17"/>
      <c r="Q1970" s="17"/>
    </row>
    <row r="1971" spans="14:17">
      <c r="N1971" s="17"/>
      <c r="Q1971" s="17"/>
    </row>
    <row r="1972" spans="14:17">
      <c r="N1972" s="17"/>
      <c r="Q1972" s="17"/>
    </row>
    <row r="1973" spans="14:17">
      <c r="N1973" s="17"/>
      <c r="Q1973" s="17"/>
    </row>
    <row r="1974" spans="14:17">
      <c r="N1974" s="17"/>
      <c r="Q1974" s="17"/>
    </row>
    <row r="1975" spans="14:17">
      <c r="N1975" s="17"/>
      <c r="Q1975" s="17"/>
    </row>
    <row r="1976" spans="14:17">
      <c r="N1976" s="17"/>
      <c r="Q1976" s="17"/>
    </row>
    <row r="1977" spans="14:17">
      <c r="N1977" s="17"/>
      <c r="Q1977" s="17"/>
    </row>
    <row r="1978" spans="14:17">
      <c r="N1978" s="17"/>
      <c r="Q1978" s="17"/>
    </row>
    <row r="1979" spans="14:17">
      <c r="N1979" s="17"/>
      <c r="Q1979" s="17"/>
    </row>
    <row r="1980" spans="14:17">
      <c r="N1980" s="17"/>
      <c r="Q1980" s="17"/>
    </row>
    <row r="1981" spans="14:17">
      <c r="N1981" s="17"/>
      <c r="Q1981" s="17"/>
    </row>
    <row r="1982" spans="14:17">
      <c r="N1982" s="17"/>
      <c r="Q1982" s="17"/>
    </row>
    <row r="1983" spans="14:17">
      <c r="N1983" s="17"/>
      <c r="Q1983" s="17"/>
    </row>
    <row r="1984" spans="14:17">
      <c r="N1984" s="17"/>
      <c r="Q1984" s="17"/>
    </row>
    <row r="1985" spans="14:17">
      <c r="N1985" s="17"/>
      <c r="Q1985" s="17"/>
    </row>
    <row r="1986" spans="14:17">
      <c r="N1986" s="17"/>
      <c r="Q1986" s="17"/>
    </row>
    <row r="1987" spans="14:17">
      <c r="N1987" s="17"/>
      <c r="Q1987" s="17"/>
    </row>
    <row r="1988" spans="14:17">
      <c r="N1988" s="17"/>
      <c r="Q1988" s="17"/>
    </row>
    <row r="1989" spans="14:17">
      <c r="N1989" s="17"/>
      <c r="Q1989" s="17"/>
    </row>
    <row r="1990" spans="14:17">
      <c r="N1990" s="17"/>
      <c r="Q1990" s="17"/>
    </row>
    <row r="1991" spans="14:17">
      <c r="N1991" s="17"/>
      <c r="Q1991" s="17"/>
    </row>
    <row r="1992" spans="14:17">
      <c r="N1992" s="17"/>
      <c r="Q1992" s="17"/>
    </row>
    <row r="1993" spans="14:17">
      <c r="N1993" s="17"/>
      <c r="Q1993" s="17"/>
    </row>
    <row r="1994" spans="14:17">
      <c r="N1994" s="17"/>
      <c r="Q1994" s="17"/>
    </row>
    <row r="1995" spans="14:17">
      <c r="N1995" s="17"/>
      <c r="Q1995" s="17"/>
    </row>
    <row r="1996" spans="14:17">
      <c r="N1996" s="17"/>
      <c r="Q1996" s="17"/>
    </row>
    <row r="1997" spans="14:17">
      <c r="N1997" s="17"/>
      <c r="Q1997" s="17"/>
    </row>
    <row r="1998" spans="14:17">
      <c r="N1998" s="17"/>
      <c r="Q1998" s="17"/>
    </row>
    <row r="1999" spans="14:17">
      <c r="N1999" s="17"/>
      <c r="Q1999" s="17"/>
    </row>
    <row r="2000" spans="14:17">
      <c r="N2000" s="17"/>
      <c r="Q2000" s="17"/>
    </row>
    <row r="2001" spans="14:17">
      <c r="N2001" s="17"/>
      <c r="Q2001" s="17"/>
    </row>
    <row r="2002" spans="14:17">
      <c r="N2002" s="17"/>
      <c r="Q2002" s="17"/>
    </row>
    <row r="2003" spans="14:17">
      <c r="N2003" s="17"/>
      <c r="Q2003" s="17"/>
    </row>
    <row r="2004" spans="14:17">
      <c r="N2004" s="17"/>
      <c r="Q2004" s="17"/>
    </row>
    <row r="2005" spans="14:17">
      <c r="N2005" s="17"/>
      <c r="Q2005" s="17"/>
    </row>
    <row r="2006" spans="14:17">
      <c r="N2006" s="17"/>
      <c r="Q2006" s="17"/>
    </row>
    <row r="2007" spans="14:17">
      <c r="N2007" s="17"/>
      <c r="Q2007" s="17"/>
    </row>
    <row r="2008" spans="14:17">
      <c r="N2008" s="17"/>
      <c r="Q2008" s="17"/>
    </row>
    <row r="2009" spans="14:17">
      <c r="N2009" s="17"/>
      <c r="Q2009" s="17"/>
    </row>
    <row r="2010" spans="14:17">
      <c r="N2010" s="17"/>
      <c r="Q2010" s="17"/>
    </row>
    <row r="2011" spans="14:17">
      <c r="N2011" s="17"/>
      <c r="Q2011" s="17"/>
    </row>
    <row r="2012" spans="14:17">
      <c r="N2012" s="17"/>
      <c r="Q2012" s="17"/>
    </row>
    <row r="2013" spans="14:17">
      <c r="N2013" s="17"/>
      <c r="Q2013" s="17"/>
    </row>
    <row r="2014" spans="14:17">
      <c r="N2014" s="17"/>
      <c r="Q2014" s="17"/>
    </row>
    <row r="2015" spans="14:17">
      <c r="N2015" s="17"/>
      <c r="Q2015" s="17"/>
    </row>
    <row r="2016" spans="14:17">
      <c r="N2016" s="17"/>
      <c r="Q2016" s="17"/>
    </row>
    <row r="2017" spans="14:17">
      <c r="N2017" s="17"/>
      <c r="Q2017" s="17"/>
    </row>
    <row r="2018" spans="14:17">
      <c r="N2018" s="17"/>
      <c r="Q2018" s="17"/>
    </row>
    <row r="2019" spans="14:17">
      <c r="N2019" s="17"/>
      <c r="Q2019" s="17"/>
    </row>
    <row r="2020" spans="14:17">
      <c r="N2020" s="17"/>
      <c r="Q2020" s="17"/>
    </row>
    <row r="2021" spans="14:17">
      <c r="N2021" s="17"/>
      <c r="Q2021" s="17"/>
    </row>
    <row r="2022" spans="14:17">
      <c r="N2022" s="17"/>
      <c r="Q2022" s="17"/>
    </row>
    <row r="2023" spans="14:17">
      <c r="N2023" s="17"/>
      <c r="Q2023" s="17"/>
    </row>
    <row r="2024" spans="14:17">
      <c r="N2024" s="17"/>
      <c r="Q2024" s="17"/>
    </row>
    <row r="2025" spans="14:17">
      <c r="N2025" s="17"/>
      <c r="Q2025" s="17"/>
    </row>
    <row r="2026" spans="14:17">
      <c r="N2026" s="17"/>
      <c r="Q2026" s="17"/>
    </row>
    <row r="2027" spans="14:17">
      <c r="N2027" s="17"/>
      <c r="Q2027" s="17"/>
    </row>
    <row r="2028" spans="14:17">
      <c r="N2028" s="17"/>
      <c r="Q2028" s="17"/>
    </row>
    <row r="2029" spans="14:17">
      <c r="N2029" s="17"/>
      <c r="Q2029" s="17"/>
    </row>
    <row r="2030" spans="14:17">
      <c r="N2030" s="17"/>
      <c r="Q2030" s="17"/>
    </row>
    <row r="2031" spans="14:17">
      <c r="N2031" s="17"/>
      <c r="Q2031" s="17"/>
    </row>
    <row r="2032" spans="14:17">
      <c r="N2032" s="17"/>
      <c r="Q2032" s="17"/>
    </row>
    <row r="2033" spans="14:17">
      <c r="N2033" s="17"/>
      <c r="Q2033" s="17"/>
    </row>
    <row r="2034" spans="14:17">
      <c r="N2034" s="17"/>
      <c r="Q2034" s="17"/>
    </row>
    <row r="2035" spans="14:17">
      <c r="N2035" s="17"/>
      <c r="Q2035" s="17"/>
    </row>
    <row r="2036" spans="14:17">
      <c r="N2036" s="17"/>
      <c r="Q2036" s="17"/>
    </row>
    <row r="2037" spans="14:17">
      <c r="N2037" s="17"/>
      <c r="Q2037" s="17"/>
    </row>
    <row r="2038" spans="14:17">
      <c r="N2038" s="17"/>
      <c r="Q2038" s="17"/>
    </row>
    <row r="2039" spans="14:17">
      <c r="N2039" s="17"/>
      <c r="Q2039" s="17"/>
    </row>
    <row r="2040" spans="14:17">
      <c r="N2040" s="17"/>
      <c r="Q2040" s="17"/>
    </row>
    <row r="2041" spans="14:17">
      <c r="N2041" s="17"/>
      <c r="Q2041" s="17"/>
    </row>
    <row r="2042" spans="14:17">
      <c r="N2042" s="17"/>
      <c r="Q2042" s="17"/>
    </row>
    <row r="2043" spans="14:17">
      <c r="N2043" s="17"/>
      <c r="Q2043" s="17"/>
    </row>
    <row r="2044" spans="14:17">
      <c r="N2044" s="17"/>
      <c r="Q2044" s="17"/>
    </row>
    <row r="2045" spans="14:17">
      <c r="N2045" s="17"/>
      <c r="Q2045" s="17"/>
    </row>
    <row r="2046" spans="14:17">
      <c r="N2046" s="17"/>
      <c r="Q2046" s="17"/>
    </row>
    <row r="2047" spans="14:17">
      <c r="N2047" s="17"/>
      <c r="Q2047" s="17"/>
    </row>
    <row r="2048" spans="14:17">
      <c r="N2048" s="17"/>
      <c r="Q2048" s="17"/>
    </row>
    <row r="2049" spans="14:17">
      <c r="N2049" s="17"/>
      <c r="Q2049" s="17"/>
    </row>
    <row r="2050" spans="14:17">
      <c r="N2050" s="17"/>
      <c r="Q2050" s="17"/>
    </row>
    <row r="2051" spans="14:17">
      <c r="N2051" s="17"/>
      <c r="Q2051" s="17"/>
    </row>
    <row r="2052" spans="14:17">
      <c r="N2052" s="17"/>
      <c r="Q2052" s="17"/>
    </row>
    <row r="2053" spans="14:17">
      <c r="N2053" s="17"/>
      <c r="Q2053" s="17"/>
    </row>
    <row r="2054" spans="14:17">
      <c r="N2054" s="17"/>
      <c r="Q2054" s="17"/>
    </row>
    <row r="2055" spans="14:17">
      <c r="N2055" s="17"/>
      <c r="Q2055" s="17"/>
    </row>
    <row r="2056" spans="14:17">
      <c r="N2056" s="17"/>
      <c r="Q2056" s="17"/>
    </row>
    <row r="2057" spans="14:17">
      <c r="N2057" s="17"/>
      <c r="Q2057" s="17"/>
    </row>
    <row r="2058" spans="14:17">
      <c r="N2058" s="17"/>
      <c r="Q2058" s="17"/>
    </row>
    <row r="2059" spans="14:17">
      <c r="N2059" s="17"/>
      <c r="Q2059" s="17"/>
    </row>
    <row r="2060" spans="14:17">
      <c r="N2060" s="17"/>
      <c r="Q2060" s="17"/>
    </row>
    <row r="2061" spans="14:17">
      <c r="N2061" s="17"/>
      <c r="Q2061" s="17"/>
    </row>
    <row r="2062" spans="14:17">
      <c r="N2062" s="17"/>
      <c r="Q2062" s="17"/>
    </row>
    <row r="2063" spans="14:17">
      <c r="N2063" s="17"/>
      <c r="Q2063" s="17"/>
    </row>
    <row r="2064" spans="14:17">
      <c r="N2064" s="17"/>
      <c r="Q2064" s="17"/>
    </row>
    <row r="2065" spans="14:17">
      <c r="N2065" s="17"/>
      <c r="Q2065" s="17"/>
    </row>
    <row r="2066" spans="14:17">
      <c r="N2066" s="17"/>
      <c r="Q2066" s="17"/>
    </row>
    <row r="2067" spans="14:17">
      <c r="N2067" s="17"/>
      <c r="Q2067" s="17"/>
    </row>
    <row r="2068" spans="14:17">
      <c r="N2068" s="17"/>
      <c r="Q2068" s="17"/>
    </row>
    <row r="2069" spans="14:17">
      <c r="N2069" s="17"/>
      <c r="Q2069" s="17"/>
    </row>
    <row r="2070" spans="14:17">
      <c r="N2070" s="17"/>
      <c r="Q2070" s="17"/>
    </row>
    <row r="2071" spans="14:17">
      <c r="N2071" s="17"/>
      <c r="Q2071" s="17"/>
    </row>
    <row r="2072" spans="14:17">
      <c r="N2072" s="17"/>
      <c r="Q2072" s="17"/>
    </row>
    <row r="2073" spans="14:17">
      <c r="N2073" s="17"/>
      <c r="Q2073" s="17"/>
    </row>
    <row r="2074" spans="14:17">
      <c r="N2074" s="17"/>
      <c r="Q2074" s="17"/>
    </row>
    <row r="2075" spans="14:17">
      <c r="N2075" s="17"/>
      <c r="Q2075" s="17"/>
    </row>
    <row r="2076" spans="14:17">
      <c r="N2076" s="17"/>
      <c r="Q2076" s="17"/>
    </row>
    <row r="2077" spans="14:17">
      <c r="N2077" s="17"/>
      <c r="Q2077" s="17"/>
    </row>
    <row r="2078" spans="14:17">
      <c r="N2078" s="17"/>
      <c r="Q2078" s="17"/>
    </row>
    <row r="2079" spans="14:17">
      <c r="N2079" s="17"/>
      <c r="Q2079" s="17"/>
    </row>
    <row r="2080" spans="14:17">
      <c r="N2080" s="17"/>
      <c r="Q2080" s="17"/>
    </row>
    <row r="2081" spans="14:17">
      <c r="N2081" s="17"/>
      <c r="Q2081" s="17"/>
    </row>
    <row r="2082" spans="14:17">
      <c r="N2082" s="17"/>
      <c r="Q2082" s="17"/>
    </row>
    <row r="2083" spans="14:17">
      <c r="N2083" s="17"/>
      <c r="Q2083" s="17"/>
    </row>
    <row r="2084" spans="14:17">
      <c r="N2084" s="17"/>
      <c r="Q2084" s="17"/>
    </row>
    <row r="2085" spans="14:17">
      <c r="N2085" s="17"/>
      <c r="Q2085" s="17"/>
    </row>
    <row r="2086" spans="14:17">
      <c r="N2086" s="17"/>
      <c r="Q2086" s="17"/>
    </row>
    <row r="2087" spans="14:17">
      <c r="N2087" s="17"/>
      <c r="Q2087" s="17"/>
    </row>
    <row r="2088" spans="14:17">
      <c r="N2088" s="17"/>
      <c r="Q2088" s="17"/>
    </row>
    <row r="2089" spans="14:17">
      <c r="N2089" s="17"/>
      <c r="Q2089" s="17"/>
    </row>
    <row r="2090" spans="14:17">
      <c r="N2090" s="17"/>
      <c r="Q2090" s="17"/>
    </row>
    <row r="2091" spans="14:17">
      <c r="N2091" s="17"/>
      <c r="Q2091" s="17"/>
    </row>
    <row r="2092" spans="14:17">
      <c r="N2092" s="17"/>
      <c r="Q2092" s="17"/>
    </row>
    <row r="2093" spans="14:17">
      <c r="N2093" s="17"/>
      <c r="Q2093" s="17"/>
    </row>
    <row r="2094" spans="14:17">
      <c r="N2094" s="17"/>
      <c r="Q2094" s="17"/>
    </row>
    <row r="2095" spans="14:17">
      <c r="N2095" s="17"/>
      <c r="Q2095" s="17"/>
    </row>
    <row r="2096" spans="14:17">
      <c r="N2096" s="17"/>
      <c r="Q2096" s="17"/>
    </row>
    <row r="2097" spans="14:17">
      <c r="N2097" s="17"/>
      <c r="Q2097" s="17"/>
    </row>
    <row r="2098" spans="14:17">
      <c r="N2098" s="17"/>
      <c r="Q2098" s="17"/>
    </row>
    <row r="2099" spans="14:17">
      <c r="N2099" s="17"/>
      <c r="Q2099" s="17"/>
    </row>
    <row r="2100" spans="14:17">
      <c r="N2100" s="17"/>
      <c r="Q2100" s="17"/>
    </row>
    <row r="2101" spans="14:17">
      <c r="N2101" s="17"/>
      <c r="Q2101" s="17"/>
    </row>
    <row r="2102" spans="14:17">
      <c r="N2102" s="17"/>
      <c r="Q2102" s="17"/>
    </row>
    <row r="2103" spans="14:17">
      <c r="N2103" s="17"/>
      <c r="Q2103" s="17"/>
    </row>
    <row r="2104" spans="14:17">
      <c r="N2104" s="17"/>
      <c r="Q2104" s="17"/>
    </row>
    <row r="2105" spans="14:17">
      <c r="N2105" s="17"/>
      <c r="Q2105" s="17"/>
    </row>
    <row r="2106" spans="14:17">
      <c r="N2106" s="17"/>
      <c r="Q2106" s="17"/>
    </row>
    <row r="2107" spans="14:17">
      <c r="N2107" s="17"/>
      <c r="Q2107" s="17"/>
    </row>
    <row r="2108" spans="14:17">
      <c r="N2108" s="17"/>
      <c r="Q2108" s="17"/>
    </row>
    <row r="2109" spans="14:17">
      <c r="N2109" s="17"/>
      <c r="Q2109" s="17"/>
    </row>
    <row r="2110" spans="14:17">
      <c r="N2110" s="17"/>
      <c r="Q2110" s="17"/>
    </row>
    <row r="2111" spans="14:17">
      <c r="N2111" s="17"/>
      <c r="Q2111" s="17"/>
    </row>
    <row r="2112" spans="14:17">
      <c r="N2112" s="17"/>
      <c r="Q2112" s="17"/>
    </row>
    <row r="2113" spans="14:17">
      <c r="N2113" s="17"/>
      <c r="Q2113" s="17"/>
    </row>
    <row r="2114" spans="14:17">
      <c r="N2114" s="17"/>
      <c r="Q2114" s="17"/>
    </row>
    <row r="2115" spans="14:17">
      <c r="N2115" s="17"/>
      <c r="Q2115" s="17"/>
    </row>
    <row r="2116" spans="14:17">
      <c r="N2116" s="17"/>
      <c r="Q2116" s="17"/>
    </row>
    <row r="2117" spans="14:17">
      <c r="N2117" s="17"/>
      <c r="Q2117" s="17"/>
    </row>
    <row r="2118" spans="14:17">
      <c r="N2118" s="17"/>
      <c r="Q2118" s="17"/>
    </row>
    <row r="2119" spans="14:17">
      <c r="N2119" s="17"/>
      <c r="Q2119" s="17"/>
    </row>
    <row r="2120" spans="14:17">
      <c r="N2120" s="17"/>
      <c r="Q2120" s="17"/>
    </row>
    <row r="2121" spans="14:17">
      <c r="N2121" s="17"/>
      <c r="Q2121" s="17"/>
    </row>
    <row r="2122" spans="14:17">
      <c r="N2122" s="17"/>
      <c r="Q2122" s="17"/>
    </row>
    <row r="2123" spans="14:17">
      <c r="N2123" s="17"/>
      <c r="Q2123" s="17"/>
    </row>
    <row r="2124" spans="14:17">
      <c r="N2124" s="17"/>
      <c r="Q2124" s="17"/>
    </row>
    <row r="2125" spans="14:17">
      <c r="N2125" s="17"/>
      <c r="Q2125" s="17"/>
    </row>
    <row r="2126" spans="14:17">
      <c r="N2126" s="17"/>
      <c r="Q2126" s="17"/>
    </row>
    <row r="2127" spans="14:17">
      <c r="N2127" s="17"/>
      <c r="Q2127" s="17"/>
    </row>
    <row r="2128" spans="14:17">
      <c r="N2128" s="17"/>
      <c r="Q2128" s="17"/>
    </row>
    <row r="2129" spans="14:17">
      <c r="N2129" s="17"/>
      <c r="Q2129" s="17"/>
    </row>
    <row r="2130" spans="14:17">
      <c r="N2130" s="17"/>
      <c r="Q2130" s="17"/>
    </row>
    <row r="2131" spans="14:17">
      <c r="N2131" s="17"/>
      <c r="Q2131" s="17"/>
    </row>
    <row r="2132" spans="14:17">
      <c r="N2132" s="17"/>
      <c r="Q2132" s="17"/>
    </row>
    <row r="2133" spans="14:17">
      <c r="N2133" s="17"/>
      <c r="Q2133" s="17"/>
    </row>
    <row r="2134" spans="14:17">
      <c r="N2134" s="17"/>
      <c r="Q2134" s="17"/>
    </row>
    <row r="2135" spans="14:17">
      <c r="N2135" s="17"/>
      <c r="Q2135" s="17"/>
    </row>
    <row r="2136" spans="14:17">
      <c r="N2136" s="17"/>
      <c r="Q2136" s="17"/>
    </row>
    <row r="2137" spans="14:17">
      <c r="N2137" s="17"/>
      <c r="Q2137" s="17"/>
    </row>
    <row r="2138" spans="14:17">
      <c r="N2138" s="17"/>
      <c r="Q2138" s="17"/>
    </row>
    <row r="2139" spans="14:17">
      <c r="N2139" s="17"/>
      <c r="Q2139" s="17"/>
    </row>
    <row r="2140" spans="14:17">
      <c r="N2140" s="17"/>
      <c r="Q2140" s="17"/>
    </row>
    <row r="2141" spans="14:17">
      <c r="N2141" s="17"/>
      <c r="Q2141" s="17"/>
    </row>
    <row r="2142" spans="14:17">
      <c r="N2142" s="17"/>
      <c r="Q2142" s="17"/>
    </row>
    <row r="2143" spans="14:17">
      <c r="N2143" s="17"/>
      <c r="Q2143" s="17"/>
    </row>
    <row r="2144" spans="14:17">
      <c r="N2144" s="17"/>
      <c r="Q2144" s="17"/>
    </row>
    <row r="2145" spans="14:17">
      <c r="N2145" s="17"/>
      <c r="Q2145" s="17"/>
    </row>
    <row r="2146" spans="14:17">
      <c r="N2146" s="17"/>
      <c r="Q2146" s="17"/>
    </row>
    <row r="2147" spans="14:17">
      <c r="N2147" s="17"/>
      <c r="Q2147" s="17"/>
    </row>
    <row r="2148" spans="14:17">
      <c r="N2148" s="17"/>
      <c r="Q2148" s="17"/>
    </row>
    <row r="2149" spans="14:17">
      <c r="N2149" s="17"/>
      <c r="Q2149" s="17"/>
    </row>
    <row r="2150" spans="14:17">
      <c r="N2150" s="17"/>
      <c r="Q2150" s="17"/>
    </row>
    <row r="2151" spans="14:17">
      <c r="N2151" s="17"/>
      <c r="Q2151" s="17"/>
    </row>
    <row r="2152" spans="14:17">
      <c r="N2152" s="17"/>
      <c r="Q2152" s="17"/>
    </row>
    <row r="2153" spans="14:17">
      <c r="N2153" s="17"/>
      <c r="Q2153" s="17"/>
    </row>
    <row r="2154" spans="14:17">
      <c r="N2154" s="17"/>
      <c r="Q2154" s="17"/>
    </row>
    <row r="2155" spans="14:17">
      <c r="N2155" s="17"/>
      <c r="Q2155" s="17"/>
    </row>
    <row r="2156" spans="14:17">
      <c r="N2156" s="17"/>
      <c r="Q2156" s="17"/>
    </row>
    <row r="2157" spans="14:17">
      <c r="N2157" s="17"/>
      <c r="Q2157" s="17"/>
    </row>
    <row r="2158" spans="14:17">
      <c r="N2158" s="17"/>
      <c r="Q2158" s="17"/>
    </row>
    <row r="2159" spans="14:17">
      <c r="N2159" s="17"/>
      <c r="Q2159" s="17"/>
    </row>
    <row r="2160" spans="14:17">
      <c r="N2160" s="17"/>
      <c r="Q2160" s="17"/>
    </row>
    <row r="2161" spans="14:17">
      <c r="N2161" s="17"/>
      <c r="Q2161" s="17"/>
    </row>
    <row r="2162" spans="14:17">
      <c r="N2162" s="17"/>
      <c r="Q2162" s="17"/>
    </row>
    <row r="2163" spans="14:17">
      <c r="N2163" s="17"/>
      <c r="Q2163" s="17"/>
    </row>
    <row r="2164" spans="14:17">
      <c r="N2164" s="17"/>
      <c r="Q2164" s="17"/>
    </row>
    <row r="2165" spans="14:17">
      <c r="N2165" s="17"/>
      <c r="Q2165" s="17"/>
    </row>
    <row r="2166" spans="14:17">
      <c r="N2166" s="17"/>
      <c r="Q2166" s="17"/>
    </row>
    <row r="2167" spans="14:17">
      <c r="N2167" s="17"/>
      <c r="Q2167" s="17"/>
    </row>
    <row r="2168" spans="14:17">
      <c r="N2168" s="17"/>
      <c r="Q2168" s="17"/>
    </row>
    <row r="2169" spans="14:17">
      <c r="N2169" s="17"/>
      <c r="Q2169" s="17"/>
    </row>
    <row r="2170" spans="14:17">
      <c r="N2170" s="17"/>
      <c r="Q2170" s="17"/>
    </row>
    <row r="2171" spans="14:17">
      <c r="N2171" s="17"/>
      <c r="Q2171" s="17"/>
    </row>
    <row r="2172" spans="14:17">
      <c r="N2172" s="17"/>
      <c r="Q2172" s="17"/>
    </row>
    <row r="2173" spans="14:17">
      <c r="N2173" s="17"/>
      <c r="Q2173" s="17"/>
    </row>
    <row r="2174" spans="14:17">
      <c r="N2174" s="17"/>
      <c r="Q2174" s="17"/>
    </row>
    <row r="2175" spans="14:17">
      <c r="N2175" s="17"/>
      <c r="Q2175" s="17"/>
    </row>
    <row r="2176" spans="14:17">
      <c r="N2176" s="17"/>
      <c r="Q2176" s="17"/>
    </row>
    <row r="2177" spans="14:17">
      <c r="N2177" s="17"/>
      <c r="Q2177" s="17"/>
    </row>
    <row r="2178" spans="14:17">
      <c r="N2178" s="17"/>
      <c r="Q2178" s="17"/>
    </row>
    <row r="2179" spans="14:17">
      <c r="N2179" s="17"/>
      <c r="Q2179" s="17"/>
    </row>
    <row r="2180" spans="14:17">
      <c r="N2180" s="17"/>
      <c r="Q2180" s="17"/>
    </row>
    <row r="2181" spans="14:17">
      <c r="N2181" s="17"/>
      <c r="Q2181" s="17"/>
    </row>
    <row r="2182" spans="14:17">
      <c r="N2182" s="17"/>
      <c r="Q2182" s="17"/>
    </row>
    <row r="2183" spans="14:17">
      <c r="N2183" s="17"/>
      <c r="Q2183" s="17"/>
    </row>
    <row r="2184" spans="14:17">
      <c r="N2184" s="17"/>
      <c r="Q2184" s="17"/>
    </row>
    <row r="2185" spans="14:17">
      <c r="N2185" s="17"/>
      <c r="Q2185" s="17"/>
    </row>
    <row r="2186" spans="14:17">
      <c r="N2186" s="17"/>
      <c r="Q2186" s="17"/>
    </row>
    <row r="2187" spans="14:17">
      <c r="N2187" s="17"/>
      <c r="Q2187" s="17"/>
    </row>
    <row r="2188" spans="14:17">
      <c r="N2188" s="17"/>
      <c r="Q2188" s="17"/>
    </row>
    <row r="2189" spans="14:17">
      <c r="N2189" s="17"/>
      <c r="Q2189" s="17"/>
    </row>
    <row r="2190" spans="14:17">
      <c r="N2190" s="17"/>
      <c r="Q2190" s="17"/>
    </row>
    <row r="2191" spans="14:17">
      <c r="N2191" s="17"/>
      <c r="Q2191" s="17"/>
    </row>
    <row r="2192" spans="14:17">
      <c r="N2192" s="17"/>
      <c r="Q2192" s="17"/>
    </row>
    <row r="2193" spans="14:17">
      <c r="N2193" s="17"/>
      <c r="Q2193" s="17"/>
    </row>
    <row r="2194" spans="14:17">
      <c r="N2194" s="17"/>
      <c r="Q2194" s="17"/>
    </row>
    <row r="2195" spans="14:17">
      <c r="N2195" s="17"/>
      <c r="Q2195" s="17"/>
    </row>
    <row r="2196" spans="14:17">
      <c r="N2196" s="17"/>
      <c r="Q2196" s="17"/>
    </row>
    <row r="2197" spans="14:17">
      <c r="N2197" s="17"/>
      <c r="Q2197" s="17"/>
    </row>
    <row r="2198" spans="14:17">
      <c r="N2198" s="17"/>
      <c r="Q2198" s="17"/>
    </row>
    <row r="2199" spans="14:17">
      <c r="N2199" s="17"/>
      <c r="Q2199" s="17"/>
    </row>
    <row r="2200" spans="14:17">
      <c r="N2200" s="17"/>
      <c r="Q2200" s="17"/>
    </row>
    <row r="2201" spans="14:17">
      <c r="N2201" s="17"/>
      <c r="Q2201" s="17"/>
    </row>
    <row r="2202" spans="14:17">
      <c r="N2202" s="17"/>
      <c r="Q2202" s="17"/>
    </row>
    <row r="2203" spans="14:17">
      <c r="N2203" s="17"/>
      <c r="Q2203" s="17"/>
    </row>
    <row r="2204" spans="14:17">
      <c r="N2204" s="17"/>
      <c r="Q2204" s="17"/>
    </row>
    <row r="2205" spans="14:17">
      <c r="N2205" s="17"/>
      <c r="Q2205" s="17"/>
    </row>
    <row r="2206" spans="14:17">
      <c r="N2206" s="17"/>
      <c r="Q2206" s="17"/>
    </row>
    <row r="2207" spans="14:17">
      <c r="N2207" s="17"/>
      <c r="Q2207" s="17"/>
    </row>
    <row r="2208" spans="14:17">
      <c r="N2208" s="17"/>
      <c r="Q2208" s="17"/>
    </row>
    <row r="2209" spans="14:17">
      <c r="N2209" s="17"/>
      <c r="Q2209" s="17"/>
    </row>
    <row r="2210" spans="14:17">
      <c r="N2210" s="17"/>
      <c r="Q2210" s="17"/>
    </row>
    <row r="2211" spans="14:17">
      <c r="N2211" s="17"/>
      <c r="Q2211" s="17"/>
    </row>
    <row r="2212" spans="14:17">
      <c r="N2212" s="17"/>
      <c r="Q2212" s="17"/>
    </row>
    <row r="2213" spans="14:17">
      <c r="N2213" s="17"/>
      <c r="Q2213" s="17"/>
    </row>
    <row r="2214" spans="14:17">
      <c r="N2214" s="17"/>
      <c r="Q2214" s="17"/>
    </row>
    <row r="2215" spans="14:17">
      <c r="N2215" s="17"/>
      <c r="Q2215" s="17"/>
    </row>
    <row r="2216" spans="14:17">
      <c r="N2216" s="17"/>
      <c r="Q2216" s="17"/>
    </row>
    <row r="2217" spans="14:17">
      <c r="N2217" s="17"/>
      <c r="Q2217" s="17"/>
    </row>
    <row r="2218" spans="14:17">
      <c r="N2218" s="17"/>
      <c r="Q2218" s="17"/>
    </row>
    <row r="2219" spans="14:17">
      <c r="N2219" s="17"/>
      <c r="Q2219" s="17"/>
    </row>
    <row r="2220" spans="14:17">
      <c r="N2220" s="17"/>
      <c r="Q2220" s="17"/>
    </row>
    <row r="2221" spans="14:17">
      <c r="N2221" s="17"/>
      <c r="Q2221" s="17"/>
    </row>
    <row r="2222" spans="14:17">
      <c r="N2222" s="17"/>
      <c r="Q2222" s="17"/>
    </row>
    <row r="2223" spans="14:17">
      <c r="N2223" s="17"/>
      <c r="Q2223" s="17"/>
    </row>
    <row r="2224" spans="14:17">
      <c r="N2224" s="17"/>
      <c r="Q2224" s="17"/>
    </row>
    <row r="2225" spans="14:17">
      <c r="N2225" s="17"/>
      <c r="Q2225" s="17"/>
    </row>
    <row r="2226" spans="14:17">
      <c r="N2226" s="17"/>
      <c r="Q2226" s="17"/>
    </row>
    <row r="2227" spans="14:17">
      <c r="N2227" s="17"/>
      <c r="Q2227" s="17"/>
    </row>
    <row r="2228" spans="14:17">
      <c r="N2228" s="17"/>
      <c r="Q2228" s="17"/>
    </row>
    <row r="2229" spans="14:17">
      <c r="N2229" s="17"/>
      <c r="Q2229" s="17"/>
    </row>
    <row r="2230" spans="14:17">
      <c r="N2230" s="17"/>
      <c r="Q2230" s="17"/>
    </row>
    <row r="2231" spans="14:17">
      <c r="N2231" s="17"/>
      <c r="Q2231" s="17"/>
    </row>
    <row r="2232" spans="14:17">
      <c r="N2232" s="17"/>
      <c r="Q2232" s="17"/>
    </row>
    <row r="2233" spans="14:17">
      <c r="N2233" s="17"/>
      <c r="Q2233" s="17"/>
    </row>
    <row r="2234" spans="14:17">
      <c r="N2234" s="17"/>
      <c r="Q2234" s="17"/>
    </row>
    <row r="2235" spans="14:17">
      <c r="N2235" s="17"/>
      <c r="Q2235" s="17"/>
    </row>
    <row r="2236" spans="14:17">
      <c r="N2236" s="17"/>
      <c r="Q2236" s="17"/>
    </row>
    <row r="2237" spans="14:17">
      <c r="N2237" s="17"/>
      <c r="Q2237" s="17"/>
    </row>
    <row r="2238" spans="14:17">
      <c r="N2238" s="17"/>
      <c r="Q2238" s="17"/>
    </row>
    <row r="2239" spans="14:17">
      <c r="N2239" s="17"/>
      <c r="Q2239" s="17"/>
    </row>
    <row r="2240" spans="14:17">
      <c r="N2240" s="17"/>
      <c r="Q2240" s="17"/>
    </row>
    <row r="2241" spans="14:17">
      <c r="N2241" s="17"/>
      <c r="Q2241" s="17"/>
    </row>
    <row r="2242" spans="14:17">
      <c r="N2242" s="17"/>
      <c r="Q2242" s="17"/>
    </row>
    <row r="2243" spans="14:17">
      <c r="N2243" s="17"/>
      <c r="Q2243" s="17"/>
    </row>
    <row r="2244" spans="14:17">
      <c r="N2244" s="17"/>
      <c r="Q2244" s="17"/>
    </row>
    <row r="2245" spans="14:17">
      <c r="N2245" s="17"/>
      <c r="Q2245" s="17"/>
    </row>
    <row r="2246" spans="14:17">
      <c r="N2246" s="17"/>
      <c r="Q2246" s="17"/>
    </row>
    <row r="2247" spans="14:17">
      <c r="N2247" s="17"/>
      <c r="Q2247" s="17"/>
    </row>
    <row r="2248" spans="14:17">
      <c r="N2248" s="17"/>
      <c r="Q2248" s="17"/>
    </row>
    <row r="2249" spans="14:17">
      <c r="N2249" s="17"/>
      <c r="Q2249" s="17"/>
    </row>
    <row r="2250" spans="14:17">
      <c r="N2250" s="17"/>
      <c r="Q2250" s="17"/>
    </row>
    <row r="2251" spans="14:17">
      <c r="N2251" s="17"/>
      <c r="Q2251" s="17"/>
    </row>
    <row r="2252" spans="14:17">
      <c r="N2252" s="17"/>
      <c r="Q2252" s="17"/>
    </row>
    <row r="2253" spans="14:17">
      <c r="N2253" s="17"/>
      <c r="Q2253" s="17"/>
    </row>
    <row r="2254" spans="14:17">
      <c r="N2254" s="17"/>
      <c r="Q2254" s="17"/>
    </row>
    <row r="2255" spans="14:17">
      <c r="N2255" s="17"/>
      <c r="Q2255" s="17"/>
    </row>
    <row r="2256" spans="14:17">
      <c r="N2256" s="17"/>
      <c r="Q2256" s="17"/>
    </row>
    <row r="2257" spans="14:17">
      <c r="N2257" s="17"/>
      <c r="Q2257" s="17"/>
    </row>
    <row r="2258" spans="14:17">
      <c r="N2258" s="17"/>
      <c r="Q2258" s="17"/>
    </row>
    <row r="2259" spans="14:17">
      <c r="N2259" s="17"/>
      <c r="Q2259" s="17"/>
    </row>
    <row r="2260" spans="14:17">
      <c r="N2260" s="17"/>
      <c r="Q2260" s="17"/>
    </row>
    <row r="2261" spans="14:17">
      <c r="N2261" s="17"/>
      <c r="Q2261" s="17"/>
    </row>
    <row r="2262" spans="14:17">
      <c r="N2262" s="17"/>
      <c r="Q2262" s="17"/>
    </row>
    <row r="2263" spans="14:17">
      <c r="N2263" s="17"/>
      <c r="Q2263" s="17"/>
    </row>
    <row r="2264" spans="14:17">
      <c r="N2264" s="17"/>
      <c r="Q2264" s="17"/>
    </row>
    <row r="2265" spans="14:17">
      <c r="N2265" s="17"/>
      <c r="Q2265" s="17"/>
    </row>
    <row r="2266" spans="14:17">
      <c r="N2266" s="17"/>
      <c r="Q2266" s="17"/>
    </row>
    <row r="2267" spans="14:17">
      <c r="N2267" s="17"/>
      <c r="Q2267" s="17"/>
    </row>
    <row r="2268" spans="14:17">
      <c r="N2268" s="17"/>
      <c r="Q2268" s="17"/>
    </row>
    <row r="2269" spans="14:17">
      <c r="N2269" s="17"/>
      <c r="Q2269" s="17"/>
    </row>
    <row r="2270" spans="14:17">
      <c r="N2270" s="17"/>
      <c r="Q2270" s="17"/>
    </row>
    <row r="2271" spans="14:17">
      <c r="N2271" s="17"/>
      <c r="Q2271" s="17"/>
    </row>
    <row r="2272" spans="14:17">
      <c r="N2272" s="17"/>
      <c r="Q2272" s="17"/>
    </row>
    <row r="2273" spans="14:17">
      <c r="N2273" s="17"/>
      <c r="Q2273" s="17"/>
    </row>
    <row r="2274" spans="14:17">
      <c r="N2274" s="17"/>
      <c r="Q2274" s="17"/>
    </row>
    <row r="2275" spans="14:17">
      <c r="N2275" s="17"/>
      <c r="Q2275" s="17"/>
    </row>
    <row r="2276" spans="14:17">
      <c r="N2276" s="17"/>
      <c r="Q2276" s="17"/>
    </row>
    <row r="2277" spans="14:17">
      <c r="N2277" s="17"/>
      <c r="Q2277" s="17"/>
    </row>
    <row r="2278" spans="14:17">
      <c r="N2278" s="17"/>
      <c r="Q2278" s="17"/>
    </row>
    <row r="2279" spans="14:17">
      <c r="N2279" s="17"/>
      <c r="Q2279" s="17"/>
    </row>
    <row r="2280" spans="14:17">
      <c r="N2280" s="17"/>
      <c r="Q2280" s="17"/>
    </row>
    <row r="2281" spans="14:17">
      <c r="N2281" s="17"/>
      <c r="Q2281" s="17"/>
    </row>
    <row r="2282" spans="14:17">
      <c r="N2282" s="17"/>
      <c r="Q2282" s="17"/>
    </row>
    <row r="2283" spans="14:17">
      <c r="N2283" s="17"/>
      <c r="Q2283" s="17"/>
    </row>
    <row r="2284" spans="14:17">
      <c r="N2284" s="17"/>
      <c r="Q2284" s="17"/>
    </row>
    <row r="2285" spans="14:17">
      <c r="N2285" s="17"/>
      <c r="Q2285" s="17"/>
    </row>
    <row r="2286" spans="14:17">
      <c r="N2286" s="17"/>
      <c r="Q2286" s="17"/>
    </row>
    <row r="2287" spans="14:17">
      <c r="N2287" s="17"/>
      <c r="Q2287" s="17"/>
    </row>
    <row r="2288" spans="14:17">
      <c r="N2288" s="17"/>
      <c r="Q2288" s="17"/>
    </row>
    <row r="2289" spans="14:17">
      <c r="N2289" s="17"/>
      <c r="Q2289" s="17"/>
    </row>
    <row r="2290" spans="14:17">
      <c r="N2290" s="17"/>
      <c r="Q2290" s="17"/>
    </row>
    <row r="2291" spans="14:17">
      <c r="N2291" s="17"/>
      <c r="Q2291" s="17"/>
    </row>
    <row r="2292" spans="14:17">
      <c r="N2292" s="17"/>
      <c r="Q2292" s="17"/>
    </row>
    <row r="2293" spans="14:17">
      <c r="N2293" s="17"/>
      <c r="Q2293" s="17"/>
    </row>
    <row r="2294" spans="14:17">
      <c r="N2294" s="17"/>
      <c r="Q2294" s="17"/>
    </row>
    <row r="2295" spans="14:17">
      <c r="N2295" s="17"/>
      <c r="Q2295" s="17"/>
    </row>
    <row r="2296" spans="14:17">
      <c r="N2296" s="17"/>
      <c r="Q2296" s="17"/>
    </row>
    <row r="2297" spans="14:17">
      <c r="N2297" s="17"/>
      <c r="Q2297" s="17"/>
    </row>
    <row r="2298" spans="14:17">
      <c r="N2298" s="17"/>
      <c r="Q2298" s="17"/>
    </row>
    <row r="2299" spans="14:17">
      <c r="N2299" s="17"/>
      <c r="Q2299" s="17"/>
    </row>
    <row r="2300" spans="14:17">
      <c r="N2300" s="17"/>
      <c r="Q2300" s="17"/>
    </row>
    <row r="2301" spans="14:17">
      <c r="N2301" s="17"/>
      <c r="Q2301" s="17"/>
    </row>
    <row r="2302" spans="14:17">
      <c r="N2302" s="17"/>
      <c r="Q2302" s="17"/>
    </row>
    <row r="2303" spans="14:17">
      <c r="N2303" s="17"/>
      <c r="Q2303" s="17"/>
    </row>
    <row r="2304" spans="14:17">
      <c r="N2304" s="17"/>
      <c r="Q2304" s="17"/>
    </row>
    <row r="2305" spans="14:17">
      <c r="N2305" s="17"/>
      <c r="Q2305" s="17"/>
    </row>
    <row r="2306" spans="14:17">
      <c r="N2306" s="17"/>
      <c r="Q2306" s="17"/>
    </row>
    <row r="2307" spans="14:17">
      <c r="N2307" s="17"/>
      <c r="Q2307" s="17"/>
    </row>
    <row r="2308" spans="14:17">
      <c r="N2308" s="17"/>
      <c r="Q2308" s="17"/>
    </row>
    <row r="2309" spans="14:17">
      <c r="N2309" s="17"/>
      <c r="Q2309" s="17"/>
    </row>
    <row r="2310" spans="14:17">
      <c r="N2310" s="17"/>
      <c r="Q2310" s="17"/>
    </row>
    <row r="2311" spans="14:17">
      <c r="N2311" s="17"/>
      <c r="Q2311" s="17"/>
    </row>
    <row r="2312" spans="14:17">
      <c r="N2312" s="17"/>
      <c r="Q2312" s="17"/>
    </row>
    <row r="2313" spans="14:17">
      <c r="N2313" s="17"/>
      <c r="Q2313" s="17"/>
    </row>
    <row r="2314" spans="14:17">
      <c r="N2314" s="17"/>
      <c r="Q2314" s="17"/>
    </row>
    <row r="2315" spans="14:17">
      <c r="N2315" s="17"/>
      <c r="Q2315" s="17"/>
    </row>
    <row r="2316" spans="14:17">
      <c r="N2316" s="17"/>
      <c r="Q2316" s="17"/>
    </row>
    <row r="2317" spans="14:17">
      <c r="N2317" s="17"/>
      <c r="Q2317" s="17"/>
    </row>
    <row r="2318" spans="14:17">
      <c r="N2318" s="17"/>
      <c r="Q2318" s="17"/>
    </row>
    <row r="2319" spans="14:17">
      <c r="N2319" s="17"/>
      <c r="Q2319" s="17"/>
    </row>
    <row r="2320" spans="14:17">
      <c r="N2320" s="17"/>
      <c r="Q2320" s="17"/>
    </row>
    <row r="2321" spans="14:17">
      <c r="N2321" s="17"/>
      <c r="Q2321" s="17"/>
    </row>
    <row r="2322" spans="14:17">
      <c r="N2322" s="17"/>
      <c r="Q2322" s="17"/>
    </row>
    <row r="2323" spans="14:17">
      <c r="N2323" s="17"/>
      <c r="Q2323" s="17"/>
    </row>
    <row r="2324" spans="14:17">
      <c r="N2324" s="17"/>
      <c r="Q2324" s="17"/>
    </row>
    <row r="2325" spans="14:17">
      <c r="N2325" s="17"/>
      <c r="Q2325" s="17"/>
    </row>
    <row r="2326" spans="14:17">
      <c r="N2326" s="17"/>
      <c r="Q2326" s="17"/>
    </row>
    <row r="2327" spans="14:17">
      <c r="N2327" s="17"/>
      <c r="Q2327" s="17"/>
    </row>
    <row r="2328" spans="14:17">
      <c r="N2328" s="17"/>
      <c r="Q2328" s="17"/>
    </row>
    <row r="2329" spans="14:17">
      <c r="N2329" s="17"/>
      <c r="Q2329" s="17"/>
    </row>
    <row r="2330" spans="14:17">
      <c r="N2330" s="17"/>
      <c r="Q2330" s="17"/>
    </row>
    <row r="2331" spans="14:17">
      <c r="N2331" s="17"/>
      <c r="Q2331" s="17"/>
    </row>
    <row r="2332" spans="14:17">
      <c r="N2332" s="17"/>
      <c r="Q2332" s="17"/>
    </row>
    <row r="2333" spans="14:17">
      <c r="N2333" s="17"/>
      <c r="Q2333" s="17"/>
    </row>
    <row r="2334" spans="14:17">
      <c r="N2334" s="17"/>
      <c r="Q2334" s="17"/>
    </row>
    <row r="2335" spans="14:17">
      <c r="N2335" s="17"/>
      <c r="Q2335" s="17"/>
    </row>
    <row r="2336" spans="14:17">
      <c r="N2336" s="17"/>
      <c r="Q2336" s="17"/>
    </row>
    <row r="2337" spans="14:17">
      <c r="N2337" s="17"/>
      <c r="Q2337" s="17"/>
    </row>
    <row r="2338" spans="14:17">
      <c r="N2338" s="17"/>
      <c r="Q2338" s="17"/>
    </row>
    <row r="2339" spans="14:17">
      <c r="N2339" s="17"/>
      <c r="Q2339" s="17"/>
    </row>
    <row r="2340" spans="14:17">
      <c r="N2340" s="17"/>
      <c r="Q2340" s="17"/>
    </row>
    <row r="2341" spans="14:17">
      <c r="N2341" s="17"/>
      <c r="Q2341" s="17"/>
    </row>
    <row r="2342" spans="14:17">
      <c r="N2342" s="17"/>
      <c r="Q2342" s="17"/>
    </row>
    <row r="2343" spans="14:17">
      <c r="N2343" s="17"/>
      <c r="Q2343" s="17"/>
    </row>
    <row r="2344" spans="14:17">
      <c r="N2344" s="17"/>
      <c r="Q2344" s="17"/>
    </row>
    <row r="2345" spans="14:17">
      <c r="N2345" s="17"/>
      <c r="Q2345" s="17"/>
    </row>
    <row r="2346" spans="14:17">
      <c r="N2346" s="17"/>
      <c r="Q2346" s="17"/>
    </row>
    <row r="2347" spans="14:17">
      <c r="N2347" s="17"/>
      <c r="Q2347" s="17"/>
    </row>
    <row r="2348" spans="14:17">
      <c r="N2348" s="17"/>
      <c r="Q2348" s="17"/>
    </row>
    <row r="2349" spans="14:17">
      <c r="N2349" s="17"/>
      <c r="Q2349" s="17"/>
    </row>
    <row r="2350" spans="14:17">
      <c r="N2350" s="17"/>
      <c r="Q2350" s="17"/>
    </row>
    <row r="2351" spans="14:17">
      <c r="N2351" s="17"/>
      <c r="Q2351" s="17"/>
    </row>
    <row r="2352" spans="14:17">
      <c r="N2352" s="17"/>
      <c r="Q2352" s="17"/>
    </row>
    <row r="2353" spans="14:17">
      <c r="N2353" s="17"/>
      <c r="Q2353" s="17"/>
    </row>
    <row r="2354" spans="14:17">
      <c r="N2354" s="17"/>
      <c r="Q2354" s="17"/>
    </row>
    <row r="2355" spans="14:17">
      <c r="N2355" s="17"/>
      <c r="Q2355" s="17"/>
    </row>
    <row r="2356" spans="14:17">
      <c r="N2356" s="17"/>
      <c r="Q2356" s="17"/>
    </row>
    <row r="2357" spans="14:17">
      <c r="N2357" s="17"/>
      <c r="Q2357" s="17"/>
    </row>
    <row r="2358" spans="14:17">
      <c r="N2358" s="17"/>
      <c r="Q2358" s="17"/>
    </row>
    <row r="2359" spans="14:17">
      <c r="N2359" s="17"/>
      <c r="Q2359" s="17"/>
    </row>
    <row r="2360" spans="14:17">
      <c r="N2360" s="17"/>
      <c r="Q2360" s="17"/>
    </row>
    <row r="2361" spans="14:17">
      <c r="N2361" s="17"/>
      <c r="Q2361" s="17"/>
    </row>
    <row r="2362" spans="14:17">
      <c r="N2362" s="17"/>
      <c r="Q2362" s="17"/>
    </row>
    <row r="2363" spans="14:17">
      <c r="N2363" s="17"/>
      <c r="Q2363" s="17"/>
    </row>
    <row r="2364" spans="14:17">
      <c r="N2364" s="17"/>
      <c r="Q2364" s="17"/>
    </row>
    <row r="2365" spans="14:17">
      <c r="N2365" s="17"/>
      <c r="Q2365" s="17"/>
    </row>
    <row r="2366" spans="14:17">
      <c r="N2366" s="17"/>
      <c r="Q2366" s="17"/>
    </row>
    <row r="2367" spans="14:17">
      <c r="N2367" s="17"/>
      <c r="Q2367" s="17"/>
    </row>
    <row r="2368" spans="14:17">
      <c r="N2368" s="17"/>
      <c r="Q2368" s="17"/>
    </row>
    <row r="2369" spans="14:17">
      <c r="N2369" s="17"/>
      <c r="Q2369" s="17"/>
    </row>
    <row r="2370" spans="14:17">
      <c r="N2370" s="17"/>
      <c r="Q2370" s="17"/>
    </row>
    <row r="2371" spans="14:17">
      <c r="N2371" s="17"/>
      <c r="Q2371" s="17"/>
    </row>
    <row r="2372" spans="14:17">
      <c r="N2372" s="17"/>
      <c r="Q2372" s="17"/>
    </row>
    <row r="2373" spans="14:17">
      <c r="N2373" s="17"/>
      <c r="Q2373" s="17"/>
    </row>
    <row r="2374" spans="14:17">
      <c r="N2374" s="17"/>
      <c r="Q2374" s="17"/>
    </row>
    <row r="2375" spans="14:17">
      <c r="N2375" s="17"/>
      <c r="Q2375" s="17"/>
    </row>
    <row r="2376" spans="14:17">
      <c r="N2376" s="17"/>
      <c r="Q2376" s="17"/>
    </row>
    <row r="2377" spans="14:17">
      <c r="N2377" s="17"/>
      <c r="Q2377" s="17"/>
    </row>
    <row r="2378" spans="14:17">
      <c r="N2378" s="17"/>
      <c r="Q2378" s="17"/>
    </row>
    <row r="2379" spans="14:17">
      <c r="N2379" s="17"/>
      <c r="Q2379" s="17"/>
    </row>
    <row r="2380" spans="14:17">
      <c r="N2380" s="17"/>
      <c r="Q2380" s="17"/>
    </row>
    <row r="2381" spans="14:17">
      <c r="N2381" s="17"/>
      <c r="Q2381" s="17"/>
    </row>
    <row r="2382" spans="14:17">
      <c r="N2382" s="17"/>
      <c r="Q2382" s="17"/>
    </row>
    <row r="2383" spans="14:17">
      <c r="N2383" s="17"/>
      <c r="Q2383" s="17"/>
    </row>
    <row r="2384" spans="14:17">
      <c r="N2384" s="17"/>
      <c r="Q2384" s="17"/>
    </row>
    <row r="2385" spans="14:17">
      <c r="N2385" s="17"/>
      <c r="Q2385" s="17"/>
    </row>
    <row r="2386" spans="14:17">
      <c r="N2386" s="17"/>
      <c r="Q2386" s="17"/>
    </row>
    <row r="2387" spans="14:17">
      <c r="N2387" s="17"/>
      <c r="Q2387" s="17"/>
    </row>
    <row r="2388" spans="14:17">
      <c r="N2388" s="17"/>
      <c r="Q2388" s="17"/>
    </row>
    <row r="2389" spans="14:17">
      <c r="N2389" s="17"/>
      <c r="Q2389" s="17"/>
    </row>
    <row r="2390" spans="14:17">
      <c r="N2390" s="17"/>
      <c r="Q2390" s="17"/>
    </row>
    <row r="2391" spans="14:17">
      <c r="N2391" s="17"/>
      <c r="Q2391" s="17"/>
    </row>
    <row r="2392" spans="14:17">
      <c r="N2392" s="17"/>
      <c r="Q2392" s="17"/>
    </row>
    <row r="2393" spans="14:17">
      <c r="N2393" s="17"/>
      <c r="Q2393" s="17"/>
    </row>
    <row r="2394" spans="14:17">
      <c r="N2394" s="17"/>
      <c r="Q2394" s="17"/>
    </row>
    <row r="2395" spans="14:17">
      <c r="N2395" s="17"/>
      <c r="Q2395" s="17"/>
    </row>
    <row r="2396" spans="14:17">
      <c r="N2396" s="17"/>
      <c r="Q2396" s="17"/>
    </row>
    <row r="2397" spans="14:17">
      <c r="N2397" s="17"/>
      <c r="Q2397" s="17"/>
    </row>
    <row r="2398" spans="14:17">
      <c r="N2398" s="17"/>
      <c r="Q2398" s="17"/>
    </row>
    <row r="2399" spans="14:17">
      <c r="N2399" s="17"/>
      <c r="Q2399" s="17"/>
    </row>
    <row r="2400" spans="14:17">
      <c r="N2400" s="17"/>
      <c r="Q2400" s="17"/>
    </row>
    <row r="2401" spans="14:17">
      <c r="N2401" s="17"/>
      <c r="Q2401" s="17"/>
    </row>
    <row r="2402" spans="14:17">
      <c r="N2402" s="17"/>
      <c r="Q2402" s="17"/>
    </row>
    <row r="2403" spans="14:17">
      <c r="N2403" s="17"/>
      <c r="Q2403" s="17"/>
    </row>
    <row r="2404" spans="14:17">
      <c r="N2404" s="17"/>
      <c r="Q2404" s="17"/>
    </row>
    <row r="2405" spans="14:17">
      <c r="N2405" s="17"/>
      <c r="Q2405" s="17"/>
    </row>
    <row r="2406" spans="14:17">
      <c r="N2406" s="17"/>
      <c r="Q2406" s="17"/>
    </row>
    <row r="2407" spans="14:17">
      <c r="N2407" s="17"/>
      <c r="Q2407" s="17"/>
    </row>
    <row r="2408" spans="14:17">
      <c r="N2408" s="17"/>
      <c r="Q2408" s="17"/>
    </row>
    <row r="2409" spans="14:17">
      <c r="N2409" s="17"/>
      <c r="Q2409" s="17"/>
    </row>
    <row r="2410" spans="14:17">
      <c r="N2410" s="17"/>
      <c r="Q2410" s="17"/>
    </row>
    <row r="2411" spans="14:17">
      <c r="N2411" s="17"/>
      <c r="Q2411" s="17"/>
    </row>
    <row r="2412" spans="14:17">
      <c r="N2412" s="17"/>
      <c r="Q2412" s="17"/>
    </row>
    <row r="2413" spans="14:17">
      <c r="N2413" s="17"/>
      <c r="Q2413" s="17"/>
    </row>
    <row r="2414" spans="14:17">
      <c r="N2414" s="17"/>
      <c r="Q2414" s="17"/>
    </row>
    <row r="2415" spans="14:17">
      <c r="N2415" s="17"/>
      <c r="Q2415" s="17"/>
    </row>
    <row r="2416" spans="14:17">
      <c r="N2416" s="17"/>
      <c r="Q2416" s="17"/>
    </row>
    <row r="2417" spans="14:17">
      <c r="N2417" s="17"/>
      <c r="Q2417" s="17"/>
    </row>
    <row r="2418" spans="14:17">
      <c r="N2418" s="17"/>
      <c r="Q2418" s="17"/>
    </row>
    <row r="2419" spans="14:17">
      <c r="N2419" s="17"/>
      <c r="Q2419" s="17"/>
    </row>
    <row r="2420" spans="14:17">
      <c r="N2420" s="17"/>
      <c r="Q2420" s="17"/>
    </row>
    <row r="2421" spans="14:17">
      <c r="N2421" s="17"/>
      <c r="Q2421" s="17"/>
    </row>
    <row r="2422" spans="14:17">
      <c r="N2422" s="17"/>
      <c r="Q2422" s="17"/>
    </row>
    <row r="2423" spans="14:17">
      <c r="N2423" s="17"/>
      <c r="Q2423" s="17"/>
    </row>
    <row r="2424" spans="14:17">
      <c r="N2424" s="17"/>
      <c r="Q2424" s="17"/>
    </row>
    <row r="2425" spans="14:17">
      <c r="N2425" s="17"/>
      <c r="Q2425" s="17"/>
    </row>
    <row r="2426" spans="14:17">
      <c r="N2426" s="17"/>
      <c r="Q2426" s="17"/>
    </row>
    <row r="2427" spans="14:17">
      <c r="N2427" s="17"/>
      <c r="Q2427" s="17"/>
    </row>
    <row r="2428" spans="14:17">
      <c r="N2428" s="17"/>
      <c r="Q2428" s="17"/>
    </row>
    <row r="2429" spans="14:17">
      <c r="N2429" s="17"/>
      <c r="Q2429" s="17"/>
    </row>
    <row r="2430" spans="14:17">
      <c r="N2430" s="17"/>
      <c r="Q2430" s="17"/>
    </row>
    <row r="2431" spans="14:17">
      <c r="N2431" s="17"/>
      <c r="Q2431" s="17"/>
    </row>
    <row r="2432" spans="14:17">
      <c r="N2432" s="17"/>
      <c r="Q2432" s="17"/>
    </row>
    <row r="2433" spans="14:17">
      <c r="N2433" s="17"/>
      <c r="Q2433" s="17"/>
    </row>
    <row r="2434" spans="14:17">
      <c r="N2434" s="17"/>
      <c r="Q2434" s="17"/>
    </row>
    <row r="2435" spans="14:17">
      <c r="N2435" s="17"/>
      <c r="Q2435" s="17"/>
    </row>
    <row r="2436" spans="14:17">
      <c r="N2436" s="17"/>
      <c r="Q2436" s="17"/>
    </row>
    <row r="2437" spans="14:17">
      <c r="N2437" s="17"/>
      <c r="Q2437" s="17"/>
    </row>
    <row r="2438" spans="14:17">
      <c r="N2438" s="17"/>
      <c r="Q2438" s="17"/>
    </row>
    <row r="2439" spans="14:17">
      <c r="N2439" s="17"/>
      <c r="Q2439" s="17"/>
    </row>
    <row r="2440" spans="14:17">
      <c r="N2440" s="17"/>
      <c r="Q2440" s="17"/>
    </row>
    <row r="2441" spans="14:17">
      <c r="N2441" s="17"/>
      <c r="Q2441" s="17"/>
    </row>
    <row r="2442" spans="14:17">
      <c r="N2442" s="17"/>
      <c r="Q2442" s="17"/>
    </row>
    <row r="2443" spans="14:17">
      <c r="N2443" s="17"/>
      <c r="Q2443" s="17"/>
    </row>
    <row r="2444" spans="14:17">
      <c r="N2444" s="17"/>
      <c r="Q2444" s="17"/>
    </row>
    <row r="2445" spans="14:17">
      <c r="N2445" s="17"/>
      <c r="Q2445" s="17"/>
    </row>
    <row r="2446" spans="14:17">
      <c r="N2446" s="17"/>
      <c r="Q2446" s="17"/>
    </row>
    <row r="2447" spans="14:17">
      <c r="N2447" s="17"/>
      <c r="Q2447" s="17"/>
    </row>
    <row r="2448" spans="14:17">
      <c r="N2448" s="17"/>
      <c r="Q2448" s="17"/>
    </row>
    <row r="2449" spans="14:17">
      <c r="N2449" s="17"/>
      <c r="Q2449" s="17"/>
    </row>
    <row r="2450" spans="14:17">
      <c r="N2450" s="17"/>
      <c r="Q2450" s="17"/>
    </row>
    <row r="2451" spans="14:17">
      <c r="N2451" s="17"/>
      <c r="Q2451" s="17"/>
    </row>
    <row r="2452" spans="14:17">
      <c r="N2452" s="17"/>
      <c r="Q2452" s="17"/>
    </row>
    <row r="2453" spans="14:17">
      <c r="N2453" s="17"/>
      <c r="Q2453" s="17"/>
    </row>
    <row r="2454" spans="14:17">
      <c r="N2454" s="17"/>
      <c r="Q2454" s="17"/>
    </row>
    <row r="2455" spans="14:17">
      <c r="N2455" s="17"/>
      <c r="Q2455" s="17"/>
    </row>
    <row r="2456" spans="14:17">
      <c r="N2456" s="17"/>
      <c r="Q2456" s="17"/>
    </row>
    <row r="2457" spans="14:17">
      <c r="N2457" s="17"/>
      <c r="Q2457" s="17"/>
    </row>
    <row r="2458" spans="14:17">
      <c r="N2458" s="17"/>
      <c r="Q2458" s="17"/>
    </row>
    <row r="2459" spans="14:17">
      <c r="N2459" s="17"/>
      <c r="Q2459" s="17"/>
    </row>
    <row r="2460" spans="14:17">
      <c r="N2460" s="17"/>
      <c r="Q2460" s="17"/>
    </row>
    <row r="2461" spans="14:17">
      <c r="N2461" s="17"/>
      <c r="Q2461" s="17"/>
    </row>
    <row r="2462" spans="14:17">
      <c r="N2462" s="17"/>
      <c r="Q2462" s="17"/>
    </row>
    <row r="2463" spans="14:17">
      <c r="N2463" s="17"/>
      <c r="Q2463" s="17"/>
    </row>
    <row r="2464" spans="14:17">
      <c r="N2464" s="17"/>
      <c r="Q2464" s="17"/>
    </row>
    <row r="2465" spans="14:17">
      <c r="N2465" s="17"/>
      <c r="Q2465" s="17"/>
    </row>
    <row r="2466" spans="14:17">
      <c r="N2466" s="17"/>
      <c r="Q2466" s="17"/>
    </row>
    <row r="2467" spans="14:17">
      <c r="N2467" s="17"/>
      <c r="Q2467" s="17"/>
    </row>
    <row r="2468" spans="14:17">
      <c r="N2468" s="17"/>
      <c r="Q2468" s="17"/>
    </row>
    <row r="2469" spans="14:17">
      <c r="N2469" s="17"/>
      <c r="Q2469" s="17"/>
    </row>
    <row r="2470" spans="14:17">
      <c r="N2470" s="17"/>
      <c r="Q2470" s="17"/>
    </row>
    <row r="2471" spans="14:17">
      <c r="N2471" s="17"/>
      <c r="Q2471" s="17"/>
    </row>
    <row r="2472" spans="14:17">
      <c r="N2472" s="17"/>
      <c r="Q2472" s="17"/>
    </row>
    <row r="2473" spans="14:17">
      <c r="N2473" s="17"/>
      <c r="Q2473" s="17"/>
    </row>
    <row r="2474" spans="14:17">
      <c r="N2474" s="17"/>
      <c r="Q2474" s="17"/>
    </row>
    <row r="2475" spans="14:17">
      <c r="N2475" s="17"/>
      <c r="Q2475" s="17"/>
    </row>
    <row r="2476" spans="14:17">
      <c r="N2476" s="17"/>
      <c r="Q2476" s="17"/>
    </row>
    <row r="2477" spans="14:17">
      <c r="N2477" s="17"/>
      <c r="Q2477" s="17"/>
    </row>
    <row r="2478" spans="14:17">
      <c r="N2478" s="17"/>
      <c r="Q2478" s="17"/>
    </row>
    <row r="2479" spans="14:17">
      <c r="N2479" s="17"/>
      <c r="Q2479" s="17"/>
    </row>
    <row r="2480" spans="14:17">
      <c r="N2480" s="17"/>
      <c r="Q2480" s="17"/>
    </row>
    <row r="2481" spans="14:17">
      <c r="N2481" s="17"/>
      <c r="Q2481" s="17"/>
    </row>
    <row r="2482" spans="14:17">
      <c r="N2482" s="17"/>
      <c r="Q2482" s="17"/>
    </row>
    <row r="2483" spans="14:17">
      <c r="N2483" s="17"/>
      <c r="Q2483" s="17"/>
    </row>
    <row r="2484" spans="14:17">
      <c r="N2484" s="17"/>
      <c r="Q2484" s="17"/>
    </row>
    <row r="2485" spans="14:17">
      <c r="N2485" s="17"/>
      <c r="Q2485" s="17"/>
    </row>
    <row r="2486" spans="14:17">
      <c r="N2486" s="17"/>
      <c r="Q2486" s="17"/>
    </row>
    <row r="2487" spans="14:17">
      <c r="N2487" s="17"/>
      <c r="Q2487" s="17"/>
    </row>
    <row r="2488" spans="14:17">
      <c r="N2488" s="17"/>
      <c r="Q2488" s="17"/>
    </row>
    <row r="2489" spans="14:17">
      <c r="N2489" s="17"/>
      <c r="Q2489" s="17"/>
    </row>
    <row r="2490" spans="14:17">
      <c r="N2490" s="17"/>
      <c r="Q2490" s="17"/>
    </row>
    <row r="2491" spans="14:17">
      <c r="N2491" s="17"/>
      <c r="Q2491" s="17"/>
    </row>
    <row r="2492" spans="14:17">
      <c r="N2492" s="17"/>
      <c r="Q2492" s="17"/>
    </row>
    <row r="2493" spans="14:17">
      <c r="N2493" s="17"/>
      <c r="Q2493" s="17"/>
    </row>
    <row r="2494" spans="14:17">
      <c r="N2494" s="17"/>
      <c r="Q2494" s="17"/>
    </row>
    <row r="2495" spans="14:17">
      <c r="N2495" s="17"/>
      <c r="Q2495" s="17"/>
    </row>
    <row r="2496" spans="14:17">
      <c r="N2496" s="17"/>
      <c r="Q2496" s="17"/>
    </row>
    <row r="2497" spans="14:17">
      <c r="N2497" s="17"/>
      <c r="Q2497" s="17"/>
    </row>
    <row r="2498" spans="14:17">
      <c r="N2498" s="17"/>
      <c r="Q2498" s="17"/>
    </row>
    <row r="2499" spans="14:17">
      <c r="N2499" s="17"/>
      <c r="Q2499" s="17"/>
    </row>
    <row r="2500" spans="14:17">
      <c r="N2500" s="17"/>
      <c r="Q2500" s="17"/>
    </row>
    <row r="2501" spans="14:17">
      <c r="N2501" s="17"/>
      <c r="Q2501" s="17"/>
    </row>
    <row r="2502" spans="14:17">
      <c r="N2502" s="17"/>
      <c r="Q2502" s="17"/>
    </row>
    <row r="2503" spans="14:17">
      <c r="N2503" s="17"/>
      <c r="Q2503" s="17"/>
    </row>
    <row r="2504" spans="14:17">
      <c r="N2504" s="17"/>
      <c r="Q2504" s="17"/>
    </row>
    <row r="2505" spans="14:17">
      <c r="N2505" s="17"/>
      <c r="Q2505" s="17"/>
    </row>
    <row r="2506" spans="14:17">
      <c r="N2506" s="17"/>
      <c r="Q2506" s="17"/>
    </row>
    <row r="2507" spans="14:17">
      <c r="N2507" s="17"/>
      <c r="Q2507" s="17"/>
    </row>
    <row r="2508" spans="14:17">
      <c r="N2508" s="17"/>
      <c r="Q2508" s="17"/>
    </row>
    <row r="2509" spans="14:17">
      <c r="N2509" s="17"/>
      <c r="Q2509" s="17"/>
    </row>
    <row r="2510" spans="14:17">
      <c r="N2510" s="17"/>
      <c r="Q2510" s="17"/>
    </row>
    <row r="2511" spans="14:17">
      <c r="N2511" s="17"/>
      <c r="Q2511" s="17"/>
    </row>
    <row r="2512" spans="14:17">
      <c r="N2512" s="17"/>
      <c r="Q2512" s="17"/>
    </row>
    <row r="2513" spans="14:17">
      <c r="N2513" s="17"/>
      <c r="Q2513" s="17"/>
    </row>
    <row r="2514" spans="14:17">
      <c r="N2514" s="17"/>
      <c r="Q2514" s="17"/>
    </row>
    <row r="2515" spans="14:17">
      <c r="N2515" s="17"/>
      <c r="Q2515" s="17"/>
    </row>
    <row r="2516" spans="14:17">
      <c r="N2516" s="17"/>
      <c r="Q2516" s="17"/>
    </row>
    <row r="2517" spans="14:17">
      <c r="N2517" s="17"/>
      <c r="Q2517" s="17"/>
    </row>
    <row r="2518" spans="14:17">
      <c r="N2518" s="17"/>
      <c r="Q2518" s="17"/>
    </row>
    <row r="2519" spans="14:17">
      <c r="N2519" s="17"/>
      <c r="Q2519" s="17"/>
    </row>
    <row r="2520" spans="14:17">
      <c r="N2520" s="17"/>
      <c r="Q2520" s="17"/>
    </row>
    <row r="2521" spans="14:17">
      <c r="N2521" s="17"/>
      <c r="Q2521" s="17"/>
    </row>
    <row r="2522" spans="14:17">
      <c r="N2522" s="17"/>
      <c r="Q2522" s="17"/>
    </row>
    <row r="2523" spans="14:17">
      <c r="N2523" s="17"/>
      <c r="Q2523" s="17"/>
    </row>
    <row r="2524" spans="14:17">
      <c r="N2524" s="17"/>
      <c r="Q2524" s="17"/>
    </row>
    <row r="2525" spans="14:17">
      <c r="N2525" s="17"/>
      <c r="Q2525" s="17"/>
    </row>
    <row r="2526" spans="14:17">
      <c r="N2526" s="17"/>
      <c r="Q2526" s="17"/>
    </row>
    <row r="2527" spans="14:17">
      <c r="N2527" s="17"/>
      <c r="Q2527" s="17"/>
    </row>
    <row r="2528" spans="14:17">
      <c r="N2528" s="17"/>
      <c r="Q2528" s="17"/>
    </row>
    <row r="2529" spans="14:17">
      <c r="N2529" s="17"/>
      <c r="Q2529" s="17"/>
    </row>
    <row r="2530" spans="14:17">
      <c r="N2530" s="17"/>
      <c r="Q2530" s="17"/>
    </row>
    <row r="2531" spans="14:17">
      <c r="N2531" s="17"/>
      <c r="Q2531" s="17"/>
    </row>
    <row r="2532" spans="14:17">
      <c r="N2532" s="17"/>
      <c r="Q2532" s="17"/>
    </row>
    <row r="2533" spans="14:17">
      <c r="N2533" s="17"/>
      <c r="Q2533" s="17"/>
    </row>
    <row r="2534" spans="14:17">
      <c r="N2534" s="17"/>
      <c r="Q2534" s="17"/>
    </row>
    <row r="2535" spans="14:17">
      <c r="N2535" s="17"/>
      <c r="Q2535" s="17"/>
    </row>
    <row r="2536" spans="14:17">
      <c r="N2536" s="17"/>
      <c r="Q2536" s="17"/>
    </row>
    <row r="2537" spans="14:17">
      <c r="N2537" s="17"/>
      <c r="Q2537" s="17"/>
    </row>
    <row r="2538" spans="14:17">
      <c r="N2538" s="17"/>
      <c r="Q2538" s="17"/>
    </row>
    <row r="2539" spans="14:17">
      <c r="N2539" s="17"/>
      <c r="Q2539" s="17"/>
    </row>
    <row r="2540" spans="14:17">
      <c r="N2540" s="17"/>
      <c r="Q2540" s="17"/>
    </row>
    <row r="2541" spans="14:17">
      <c r="N2541" s="17"/>
      <c r="Q2541" s="17"/>
    </row>
    <row r="2542" spans="14:17">
      <c r="N2542" s="17"/>
      <c r="Q2542" s="17"/>
    </row>
    <row r="2543" spans="14:17">
      <c r="N2543" s="17"/>
      <c r="Q2543" s="17"/>
    </row>
    <row r="2544" spans="14:17">
      <c r="N2544" s="17"/>
      <c r="Q2544" s="17"/>
    </row>
    <row r="2545" spans="14:17">
      <c r="N2545" s="17"/>
      <c r="Q2545" s="17"/>
    </row>
    <row r="2546" spans="14:17">
      <c r="N2546" s="17"/>
      <c r="Q2546" s="17"/>
    </row>
    <row r="2547" spans="14:17">
      <c r="N2547" s="17"/>
      <c r="Q2547" s="17"/>
    </row>
    <row r="2548" spans="14:17">
      <c r="N2548" s="17"/>
      <c r="Q2548" s="17"/>
    </row>
    <row r="2549" spans="14:17">
      <c r="N2549" s="17"/>
      <c r="Q2549" s="17"/>
    </row>
    <row r="2550" spans="14:17">
      <c r="N2550" s="17"/>
      <c r="Q2550" s="17"/>
    </row>
    <row r="2551" spans="14:17">
      <c r="N2551" s="17"/>
      <c r="Q2551" s="17"/>
    </row>
    <row r="2552" spans="14:17">
      <c r="N2552" s="17"/>
      <c r="Q2552" s="17"/>
    </row>
    <row r="2553" spans="14:17">
      <c r="N2553" s="17"/>
      <c r="Q2553" s="17"/>
    </row>
  </sheetData>
  <autoFilter ref="A2:S2">
    <filterColumn colId="0" showButton="0"/>
  </autoFilter>
  <mergeCells count="842">
    <mergeCell ref="D234:D236"/>
    <mergeCell ref="D238:D241"/>
    <mergeCell ref="J227:J231"/>
    <mergeCell ref="I227:I231"/>
    <mergeCell ref="F227:F231"/>
    <mergeCell ref="E227:E231"/>
    <mergeCell ref="J234:J236"/>
    <mergeCell ref="I234:I236"/>
    <mergeCell ref="S62:S63"/>
    <mergeCell ref="S94:S95"/>
    <mergeCell ref="S90:S92"/>
    <mergeCell ref="S104:S105"/>
    <mergeCell ref="S113:S114"/>
    <mergeCell ref="S135:S137"/>
    <mergeCell ref="S140:S142"/>
    <mergeCell ref="G203:G205"/>
    <mergeCell ref="H203:H205"/>
    <mergeCell ref="A202:J202"/>
    <mergeCell ref="A195:J195"/>
    <mergeCell ref="A196:J196"/>
    <mergeCell ref="A197:J197"/>
    <mergeCell ref="A199:A200"/>
    <mergeCell ref="B199:B200"/>
    <mergeCell ref="D192:D194"/>
    <mergeCell ref="E192:E194"/>
    <mergeCell ref="D199:D200"/>
    <mergeCell ref="F192:F194"/>
    <mergeCell ref="J199:J200"/>
    <mergeCell ref="I199:I200"/>
    <mergeCell ref="F199:F200"/>
    <mergeCell ref="E199:E200"/>
    <mergeCell ref="G171:G173"/>
    <mergeCell ref="H171:H173"/>
    <mergeCell ref="H185:H186"/>
    <mergeCell ref="G187:G188"/>
    <mergeCell ref="H187:H188"/>
    <mergeCell ref="G192:G194"/>
    <mergeCell ref="H192:H194"/>
    <mergeCell ref="G199:G200"/>
    <mergeCell ref="H199:H200"/>
    <mergeCell ref="A190:J190"/>
    <mergeCell ref="A191:J191"/>
    <mergeCell ref="A192:A194"/>
    <mergeCell ref="B192:B194"/>
    <mergeCell ref="A187:A188"/>
    <mergeCell ref="B187:B188"/>
    <mergeCell ref="D187:D188"/>
    <mergeCell ref="E187:E188"/>
    <mergeCell ref="G74:G76"/>
    <mergeCell ref="H74:H76"/>
    <mergeCell ref="G146:G148"/>
    <mergeCell ref="H146:H148"/>
    <mergeCell ref="G152:G155"/>
    <mergeCell ref="H152:H155"/>
    <mergeCell ref="G162:G164"/>
    <mergeCell ref="H162:H164"/>
    <mergeCell ref="G168:G169"/>
    <mergeCell ref="H168:H169"/>
    <mergeCell ref="A129:J129"/>
    <mergeCell ref="A134:J134"/>
    <mergeCell ref="A135:A137"/>
    <mergeCell ref="B135:B137"/>
    <mergeCell ref="E135:E137"/>
    <mergeCell ref="I135:I137"/>
    <mergeCell ref="F135:F137"/>
    <mergeCell ref="G135:G137"/>
    <mergeCell ref="H135:H137"/>
    <mergeCell ref="A118:J118"/>
    <mergeCell ref="A123:A128"/>
    <mergeCell ref="B123:B128"/>
    <mergeCell ref="A112:J112"/>
    <mergeCell ref="A113:A114"/>
    <mergeCell ref="G46:G49"/>
    <mergeCell ref="H46:H49"/>
    <mergeCell ref="G51:G54"/>
    <mergeCell ref="H51:H54"/>
    <mergeCell ref="G57:G58"/>
    <mergeCell ref="H57:H58"/>
    <mergeCell ref="G62:G63"/>
    <mergeCell ref="H62:H63"/>
    <mergeCell ref="G70:G71"/>
    <mergeCell ref="H70:H71"/>
    <mergeCell ref="J79:J80"/>
    <mergeCell ref="I79:I80"/>
    <mergeCell ref="F79:F80"/>
    <mergeCell ref="E79:E80"/>
    <mergeCell ref="J82:J85"/>
    <mergeCell ref="I82:I85"/>
    <mergeCell ref="F82:F85"/>
    <mergeCell ref="E82:E85"/>
    <mergeCell ref="J90:J92"/>
    <mergeCell ref="I90:I92"/>
    <mergeCell ref="F90:F92"/>
    <mergeCell ref="E90:E92"/>
    <mergeCell ref="G79:G80"/>
    <mergeCell ref="H79:H80"/>
    <mergeCell ref="G82:G85"/>
    <mergeCell ref="H82:H85"/>
    <mergeCell ref="G90:G92"/>
    <mergeCell ref="H90:H92"/>
    <mergeCell ref="E33:E36"/>
    <mergeCell ref="J37:J38"/>
    <mergeCell ref="I37:I38"/>
    <mergeCell ref="F37:F38"/>
    <mergeCell ref="E37:E38"/>
    <mergeCell ref="J41:J44"/>
    <mergeCell ref="I41:I44"/>
    <mergeCell ref="F41:F44"/>
    <mergeCell ref="E41:E44"/>
    <mergeCell ref="G33:G36"/>
    <mergeCell ref="H33:H36"/>
    <mergeCell ref="G37:G38"/>
    <mergeCell ref="H37:H38"/>
    <mergeCell ref="G41:G44"/>
    <mergeCell ref="H41:H44"/>
    <mergeCell ref="J16:J17"/>
    <mergeCell ref="J20:J21"/>
    <mergeCell ref="J22:J23"/>
    <mergeCell ref="J25:J26"/>
    <mergeCell ref="I25:I26"/>
    <mergeCell ref="F25:F26"/>
    <mergeCell ref="E25:E26"/>
    <mergeCell ref="J27:J28"/>
    <mergeCell ref="I27:I28"/>
    <mergeCell ref="F27:F28"/>
    <mergeCell ref="E27:E28"/>
    <mergeCell ref="G16:G17"/>
    <mergeCell ref="G20:G21"/>
    <mergeCell ref="G22:G23"/>
    <mergeCell ref="G25:G26"/>
    <mergeCell ref="G27:G28"/>
    <mergeCell ref="F146:F148"/>
    <mergeCell ref="F152:F155"/>
    <mergeCell ref="F162:F164"/>
    <mergeCell ref="F168:F169"/>
    <mergeCell ref="F171:F173"/>
    <mergeCell ref="F176:F177"/>
    <mergeCell ref="F180:F183"/>
    <mergeCell ref="F185:F186"/>
    <mergeCell ref="F187:F188"/>
    <mergeCell ref="K234:K236"/>
    <mergeCell ref="L234:L236"/>
    <mergeCell ref="M234:M236"/>
    <mergeCell ref="K238:K241"/>
    <mergeCell ref="L238:L241"/>
    <mergeCell ref="M238:M241"/>
    <mergeCell ref="K214:K216"/>
    <mergeCell ref="L214:L216"/>
    <mergeCell ref="M214:M216"/>
    <mergeCell ref="K227:K231"/>
    <mergeCell ref="L227:L231"/>
    <mergeCell ref="M227:M231"/>
    <mergeCell ref="K258:K264"/>
    <mergeCell ref="L258:L264"/>
    <mergeCell ref="M258:M264"/>
    <mergeCell ref="K268:K269"/>
    <mergeCell ref="L268:L269"/>
    <mergeCell ref="M268:M269"/>
    <mergeCell ref="K244:K247"/>
    <mergeCell ref="L244:L247"/>
    <mergeCell ref="M244:M247"/>
    <mergeCell ref="K251:K252"/>
    <mergeCell ref="L251:L252"/>
    <mergeCell ref="M251:M252"/>
    <mergeCell ref="K207:K208"/>
    <mergeCell ref="L207:L208"/>
    <mergeCell ref="M207:M208"/>
    <mergeCell ref="K209:K211"/>
    <mergeCell ref="L209:L211"/>
    <mergeCell ref="M209:M211"/>
    <mergeCell ref="K199:K200"/>
    <mergeCell ref="L199:L200"/>
    <mergeCell ref="M199:M200"/>
    <mergeCell ref="K203:K205"/>
    <mergeCell ref="L203:L205"/>
    <mergeCell ref="M203:M205"/>
    <mergeCell ref="K187:K188"/>
    <mergeCell ref="L187:L188"/>
    <mergeCell ref="M187:M188"/>
    <mergeCell ref="K192:K194"/>
    <mergeCell ref="L192:L194"/>
    <mergeCell ref="M192:M194"/>
    <mergeCell ref="K180:K183"/>
    <mergeCell ref="L180:L183"/>
    <mergeCell ref="M180:M183"/>
    <mergeCell ref="K185:K186"/>
    <mergeCell ref="L185:L186"/>
    <mergeCell ref="M185:M186"/>
    <mergeCell ref="K171:K173"/>
    <mergeCell ref="L171:L173"/>
    <mergeCell ref="M171:M173"/>
    <mergeCell ref="K176:K177"/>
    <mergeCell ref="L176:L177"/>
    <mergeCell ref="M176:M177"/>
    <mergeCell ref="K162:K164"/>
    <mergeCell ref="L162:L164"/>
    <mergeCell ref="M162:M164"/>
    <mergeCell ref="K168:K169"/>
    <mergeCell ref="L168:L169"/>
    <mergeCell ref="M168:M169"/>
    <mergeCell ref="K146:K148"/>
    <mergeCell ref="L146:L148"/>
    <mergeCell ref="M146:M148"/>
    <mergeCell ref="K152:K155"/>
    <mergeCell ref="L152:L155"/>
    <mergeCell ref="M152:M155"/>
    <mergeCell ref="K135:K137"/>
    <mergeCell ref="L135:L137"/>
    <mergeCell ref="M135:M137"/>
    <mergeCell ref="K140:K141"/>
    <mergeCell ref="L140:L141"/>
    <mergeCell ref="M140:M141"/>
    <mergeCell ref="K113:K114"/>
    <mergeCell ref="L113:L114"/>
    <mergeCell ref="M113:M114"/>
    <mergeCell ref="K123:K128"/>
    <mergeCell ref="L123:L128"/>
    <mergeCell ref="M123:M128"/>
    <mergeCell ref="K104:K105"/>
    <mergeCell ref="L104:L105"/>
    <mergeCell ref="M104:M105"/>
    <mergeCell ref="K110:K111"/>
    <mergeCell ref="L110:L111"/>
    <mergeCell ref="M110:M111"/>
    <mergeCell ref="K98:K99"/>
    <mergeCell ref="L98:L99"/>
    <mergeCell ref="M98:M99"/>
    <mergeCell ref="K79:K80"/>
    <mergeCell ref="L79:L80"/>
    <mergeCell ref="M79:M80"/>
    <mergeCell ref="K82:K85"/>
    <mergeCell ref="L82:L85"/>
    <mergeCell ref="M82:M85"/>
    <mergeCell ref="N74:N76"/>
    <mergeCell ref="O74:O76"/>
    <mergeCell ref="P74:P76"/>
    <mergeCell ref="Q57:Q58"/>
    <mergeCell ref="N62:N63"/>
    <mergeCell ref="O62:O63"/>
    <mergeCell ref="P62:P63"/>
    <mergeCell ref="K90:K92"/>
    <mergeCell ref="L90:L92"/>
    <mergeCell ref="M90:M92"/>
    <mergeCell ref="K57:K58"/>
    <mergeCell ref="L57:L58"/>
    <mergeCell ref="M57:M58"/>
    <mergeCell ref="K62:K63"/>
    <mergeCell ref="L62:L63"/>
    <mergeCell ref="M62:M63"/>
    <mergeCell ref="A61:S61"/>
    <mergeCell ref="A62:A63"/>
    <mergeCell ref="N70:N71"/>
    <mergeCell ref="O70:O71"/>
    <mergeCell ref="P70:P71"/>
    <mergeCell ref="Q70:Q71"/>
    <mergeCell ref="J57:J58"/>
    <mergeCell ref="I57:I58"/>
    <mergeCell ref="F57:F58"/>
    <mergeCell ref="E57:E58"/>
    <mergeCell ref="J62:J63"/>
    <mergeCell ref="I62:I63"/>
    <mergeCell ref="F62:F63"/>
    <mergeCell ref="E62:E63"/>
    <mergeCell ref="J70:J71"/>
    <mergeCell ref="I70:I71"/>
    <mergeCell ref="F70:F71"/>
    <mergeCell ref="E70:E71"/>
    <mergeCell ref="K46:K49"/>
    <mergeCell ref="L46:L49"/>
    <mergeCell ref="M46:M49"/>
    <mergeCell ref="K51:K54"/>
    <mergeCell ref="L51:L54"/>
    <mergeCell ref="M51:M54"/>
    <mergeCell ref="A50:S50"/>
    <mergeCell ref="N46:N49"/>
    <mergeCell ref="O46:O49"/>
    <mergeCell ref="P46:P49"/>
    <mergeCell ref="Q46:Q49"/>
    <mergeCell ref="N51:N54"/>
    <mergeCell ref="O51:O54"/>
    <mergeCell ref="P51:P54"/>
    <mergeCell ref="Q51:Q54"/>
    <mergeCell ref="A46:A49"/>
    <mergeCell ref="B46:B49"/>
    <mergeCell ref="D46:D49"/>
    <mergeCell ref="J46:J49"/>
    <mergeCell ref="I46:I49"/>
    <mergeCell ref="F46:F49"/>
    <mergeCell ref="E46:E49"/>
    <mergeCell ref="J51:J54"/>
    <mergeCell ref="I51:I54"/>
    <mergeCell ref="K37:K38"/>
    <mergeCell ref="L37:L38"/>
    <mergeCell ref="M37:M38"/>
    <mergeCell ref="K41:K44"/>
    <mergeCell ref="L41:L44"/>
    <mergeCell ref="M41:M44"/>
    <mergeCell ref="A40:S40"/>
    <mergeCell ref="K31:K32"/>
    <mergeCell ref="L31:L32"/>
    <mergeCell ref="M31:M32"/>
    <mergeCell ref="K33:K36"/>
    <mergeCell ref="L33:L36"/>
    <mergeCell ref="M33:M36"/>
    <mergeCell ref="N37:N38"/>
    <mergeCell ref="O37:O38"/>
    <mergeCell ref="P37:P38"/>
    <mergeCell ref="Q37:Q38"/>
    <mergeCell ref="N41:N44"/>
    <mergeCell ref="O41:O44"/>
    <mergeCell ref="P41:P44"/>
    <mergeCell ref="Q41:Q44"/>
    <mergeCell ref="N31:N32"/>
    <mergeCell ref="O31:O32"/>
    <mergeCell ref="P31:P32"/>
    <mergeCell ref="L10:L11"/>
    <mergeCell ref="M10:M11"/>
    <mergeCell ref="K16:K17"/>
    <mergeCell ref="L16:L17"/>
    <mergeCell ref="M16:M17"/>
    <mergeCell ref="K20:K21"/>
    <mergeCell ref="L20:L21"/>
    <mergeCell ref="M20:M21"/>
    <mergeCell ref="A15:S15"/>
    <mergeCell ref="N10:N11"/>
    <mergeCell ref="O10:O11"/>
    <mergeCell ref="P10:P11"/>
    <mergeCell ref="Q10:Q11"/>
    <mergeCell ref="N16:N17"/>
    <mergeCell ref="O16:O17"/>
    <mergeCell ref="P16:P17"/>
    <mergeCell ref="Q16:Q17"/>
    <mergeCell ref="E10:E11"/>
    <mergeCell ref="F10:F11"/>
    <mergeCell ref="E16:E17"/>
    <mergeCell ref="F16:F17"/>
    <mergeCell ref="I16:I17"/>
    <mergeCell ref="E20:E21"/>
    <mergeCell ref="F20:F21"/>
    <mergeCell ref="R1:S1"/>
    <mergeCell ref="N1:Q1"/>
    <mergeCell ref="A5:S5"/>
    <mergeCell ref="A4:S4"/>
    <mergeCell ref="A3:S3"/>
    <mergeCell ref="K1:M1"/>
    <mergeCell ref="N258:N264"/>
    <mergeCell ref="O258:O264"/>
    <mergeCell ref="P258:P264"/>
    <mergeCell ref="Q258:Q264"/>
    <mergeCell ref="N234:N236"/>
    <mergeCell ref="O234:O236"/>
    <mergeCell ref="P234:P236"/>
    <mergeCell ref="Q234:Q236"/>
    <mergeCell ref="N238:N241"/>
    <mergeCell ref="O238:O241"/>
    <mergeCell ref="P238:P241"/>
    <mergeCell ref="Q238:Q241"/>
    <mergeCell ref="N214:N216"/>
    <mergeCell ref="O214:O216"/>
    <mergeCell ref="P214:P216"/>
    <mergeCell ref="Q214:Q216"/>
    <mergeCell ref="N227:N231"/>
    <mergeCell ref="O227:O231"/>
    <mergeCell ref="N268:N269"/>
    <mergeCell ref="O268:O269"/>
    <mergeCell ref="P268:P269"/>
    <mergeCell ref="Q268:Q269"/>
    <mergeCell ref="N244:N247"/>
    <mergeCell ref="O244:O247"/>
    <mergeCell ref="P244:P247"/>
    <mergeCell ref="Q244:Q247"/>
    <mergeCell ref="N251:N252"/>
    <mergeCell ref="O251:O252"/>
    <mergeCell ref="P251:P252"/>
    <mergeCell ref="Q251:Q252"/>
    <mergeCell ref="P227:P231"/>
    <mergeCell ref="Q227:Q231"/>
    <mergeCell ref="N207:N208"/>
    <mergeCell ref="O207:O208"/>
    <mergeCell ref="P207:P208"/>
    <mergeCell ref="Q207:Q208"/>
    <mergeCell ref="N209:N211"/>
    <mergeCell ref="O209:O211"/>
    <mergeCell ref="P209:P211"/>
    <mergeCell ref="Q209:Q211"/>
    <mergeCell ref="N199:N200"/>
    <mergeCell ref="O199:O200"/>
    <mergeCell ref="P199:P200"/>
    <mergeCell ref="Q199:Q200"/>
    <mergeCell ref="N203:N205"/>
    <mergeCell ref="O203:O205"/>
    <mergeCell ref="P203:P205"/>
    <mergeCell ref="Q203:Q205"/>
    <mergeCell ref="N187:N188"/>
    <mergeCell ref="O187:O188"/>
    <mergeCell ref="P187:P188"/>
    <mergeCell ref="Q187:Q188"/>
    <mergeCell ref="N192:N194"/>
    <mergeCell ref="O192:O194"/>
    <mergeCell ref="P192:P194"/>
    <mergeCell ref="Q192:Q194"/>
    <mergeCell ref="N176:N177"/>
    <mergeCell ref="O176:O177"/>
    <mergeCell ref="P176:P177"/>
    <mergeCell ref="Q176:Q177"/>
    <mergeCell ref="N180:N183"/>
    <mergeCell ref="O180:O183"/>
    <mergeCell ref="P180:P183"/>
    <mergeCell ref="Q180:Q183"/>
    <mergeCell ref="N168:N169"/>
    <mergeCell ref="O168:O169"/>
    <mergeCell ref="P168:P169"/>
    <mergeCell ref="Q168:Q169"/>
    <mergeCell ref="N171:N173"/>
    <mergeCell ref="O171:O173"/>
    <mergeCell ref="P171:P173"/>
    <mergeCell ref="Q171:Q173"/>
    <mergeCell ref="N152:N155"/>
    <mergeCell ref="O152:O155"/>
    <mergeCell ref="P152:P155"/>
    <mergeCell ref="Q152:Q155"/>
    <mergeCell ref="N162:N164"/>
    <mergeCell ref="O162:O164"/>
    <mergeCell ref="P162:P164"/>
    <mergeCell ref="Q162:Q164"/>
    <mergeCell ref="N140:N141"/>
    <mergeCell ref="O140:O141"/>
    <mergeCell ref="P140:P141"/>
    <mergeCell ref="Q140:Q141"/>
    <mergeCell ref="N146:N148"/>
    <mergeCell ref="O146:O148"/>
    <mergeCell ref="P146:P148"/>
    <mergeCell ref="Q146:Q148"/>
    <mergeCell ref="N123:N128"/>
    <mergeCell ref="O123:O128"/>
    <mergeCell ref="P123:P128"/>
    <mergeCell ref="Q123:Q128"/>
    <mergeCell ref="N135:N137"/>
    <mergeCell ref="O135:O137"/>
    <mergeCell ref="P135:P137"/>
    <mergeCell ref="Q135:Q137"/>
    <mergeCell ref="N110:N111"/>
    <mergeCell ref="O110:O111"/>
    <mergeCell ref="P110:P111"/>
    <mergeCell ref="Q110:Q111"/>
    <mergeCell ref="N113:N114"/>
    <mergeCell ref="O113:O114"/>
    <mergeCell ref="P113:P114"/>
    <mergeCell ref="Q113:Q114"/>
    <mergeCell ref="K70:K71"/>
    <mergeCell ref="L70:L71"/>
    <mergeCell ref="M70:M71"/>
    <mergeCell ref="K74:K76"/>
    <mergeCell ref="N98:N99"/>
    <mergeCell ref="O98:O99"/>
    <mergeCell ref="P98:P99"/>
    <mergeCell ref="Q98:Q99"/>
    <mergeCell ref="N104:N105"/>
    <mergeCell ref="O104:O105"/>
    <mergeCell ref="P104:P105"/>
    <mergeCell ref="Q104:Q105"/>
    <mergeCell ref="N82:N85"/>
    <mergeCell ref="O82:O85"/>
    <mergeCell ref="P82:P85"/>
    <mergeCell ref="Q82:Q85"/>
    <mergeCell ref="N90:N92"/>
    <mergeCell ref="O90:O92"/>
    <mergeCell ref="P90:P92"/>
    <mergeCell ref="Q90:Q92"/>
    <mergeCell ref="L74:L76"/>
    <mergeCell ref="M74:M76"/>
    <mergeCell ref="A72:S72"/>
    <mergeCell ref="A73:S73"/>
    <mergeCell ref="N33:N36"/>
    <mergeCell ref="O33:O36"/>
    <mergeCell ref="P33:P36"/>
    <mergeCell ref="Q33:Q36"/>
    <mergeCell ref="N20:N21"/>
    <mergeCell ref="O20:O21"/>
    <mergeCell ref="P20:P21"/>
    <mergeCell ref="Q20:Q21"/>
    <mergeCell ref="N25:N26"/>
    <mergeCell ref="O25:O26"/>
    <mergeCell ref="P25:P26"/>
    <mergeCell ref="Q25:Q26"/>
    <mergeCell ref="A24:S24"/>
    <mergeCell ref="I20:I21"/>
    <mergeCell ref="E22:E23"/>
    <mergeCell ref="F22:F23"/>
    <mergeCell ref="I22:I23"/>
    <mergeCell ref="J31:J32"/>
    <mergeCell ref="I31:I32"/>
    <mergeCell ref="F31:F32"/>
    <mergeCell ref="E31:E32"/>
    <mergeCell ref="J33:J36"/>
    <mergeCell ref="I33:I36"/>
    <mergeCell ref="F33:F36"/>
    <mergeCell ref="N6:N8"/>
    <mergeCell ref="O6:O8"/>
    <mergeCell ref="P6:P8"/>
    <mergeCell ref="Q6:Q8"/>
    <mergeCell ref="K6:K8"/>
    <mergeCell ref="J192:J194"/>
    <mergeCell ref="R6:R8"/>
    <mergeCell ref="R102:R106"/>
    <mergeCell ref="L6:L8"/>
    <mergeCell ref="M6:M8"/>
    <mergeCell ref="K10:K11"/>
    <mergeCell ref="J168:J169"/>
    <mergeCell ref="J171:J173"/>
    <mergeCell ref="J176:J177"/>
    <mergeCell ref="J180:J183"/>
    <mergeCell ref="J185:J186"/>
    <mergeCell ref="J187:J188"/>
    <mergeCell ref="J6:J8"/>
    <mergeCell ref="J110:J111"/>
    <mergeCell ref="J113:J114"/>
    <mergeCell ref="J123:J128"/>
    <mergeCell ref="J135:J137"/>
    <mergeCell ref="J140:J141"/>
    <mergeCell ref="J146:J148"/>
    <mergeCell ref="D146:D148"/>
    <mergeCell ref="D135:D137"/>
    <mergeCell ref="A55:S55"/>
    <mergeCell ref="A56:S56"/>
    <mergeCell ref="J152:J155"/>
    <mergeCell ref="A149:J149"/>
    <mergeCell ref="A152:A155"/>
    <mergeCell ref="B152:B155"/>
    <mergeCell ref="D152:D155"/>
    <mergeCell ref="A143:J143"/>
    <mergeCell ref="A144:J144"/>
    <mergeCell ref="A146:A148"/>
    <mergeCell ref="B146:B148"/>
    <mergeCell ref="E146:E148"/>
    <mergeCell ref="Q74:Q76"/>
    <mergeCell ref="N57:N58"/>
    <mergeCell ref="O57:O58"/>
    <mergeCell ref="P57:P58"/>
    <mergeCell ref="Q62:Q63"/>
    <mergeCell ref="A65:S65"/>
    <mergeCell ref="A74:A76"/>
    <mergeCell ref="B74:B76"/>
    <mergeCell ref="A70:A71"/>
    <mergeCell ref="B70:B71"/>
    <mergeCell ref="E162:E164"/>
    <mergeCell ref="E168:E169"/>
    <mergeCell ref="E171:E173"/>
    <mergeCell ref="E176:E177"/>
    <mergeCell ref="E180:E183"/>
    <mergeCell ref="A184:J184"/>
    <mergeCell ref="A185:A186"/>
    <mergeCell ref="B185:B186"/>
    <mergeCell ref="B176:B177"/>
    <mergeCell ref="A170:J170"/>
    <mergeCell ref="A171:A173"/>
    <mergeCell ref="B171:B173"/>
    <mergeCell ref="D171:D173"/>
    <mergeCell ref="E185:E186"/>
    <mergeCell ref="B162:B164"/>
    <mergeCell ref="D162:D164"/>
    <mergeCell ref="D168:D169"/>
    <mergeCell ref="J162:J164"/>
    <mergeCell ref="G176:G177"/>
    <mergeCell ref="H176:H177"/>
    <mergeCell ref="G180:G183"/>
    <mergeCell ref="H180:H183"/>
    <mergeCell ref="G185:G186"/>
    <mergeCell ref="A271:J271"/>
    <mergeCell ref="A266:J266"/>
    <mergeCell ref="A268:A269"/>
    <mergeCell ref="B268:B269"/>
    <mergeCell ref="A253:J253"/>
    <mergeCell ref="A257:J257"/>
    <mergeCell ref="A258:A264"/>
    <mergeCell ref="B258:B264"/>
    <mergeCell ref="D258:D264"/>
    <mergeCell ref="D268:D269"/>
    <mergeCell ref="J258:J264"/>
    <mergeCell ref="I258:I264"/>
    <mergeCell ref="F258:F264"/>
    <mergeCell ref="E258:E264"/>
    <mergeCell ref="J268:J269"/>
    <mergeCell ref="I268:I269"/>
    <mergeCell ref="F268:F269"/>
    <mergeCell ref="E268:E269"/>
    <mergeCell ref="G258:G264"/>
    <mergeCell ref="H258:H264"/>
    <mergeCell ref="G268:G269"/>
    <mergeCell ref="H268:H269"/>
    <mergeCell ref="A249:J249"/>
    <mergeCell ref="A251:A252"/>
    <mergeCell ref="B251:B252"/>
    <mergeCell ref="A242:J242"/>
    <mergeCell ref="A243:J243"/>
    <mergeCell ref="A244:A247"/>
    <mergeCell ref="B244:B247"/>
    <mergeCell ref="D244:D247"/>
    <mergeCell ref="D251:D252"/>
    <mergeCell ref="J244:J247"/>
    <mergeCell ref="I244:I247"/>
    <mergeCell ref="F244:F247"/>
    <mergeCell ref="E244:E247"/>
    <mergeCell ref="J251:J252"/>
    <mergeCell ref="I251:I252"/>
    <mergeCell ref="F251:F252"/>
    <mergeCell ref="E251:E252"/>
    <mergeCell ref="G244:G247"/>
    <mergeCell ref="H244:H247"/>
    <mergeCell ref="G251:G252"/>
    <mergeCell ref="H251:H252"/>
    <mergeCell ref="F234:F236"/>
    <mergeCell ref="E234:E236"/>
    <mergeCell ref="J238:J241"/>
    <mergeCell ref="I238:I241"/>
    <mergeCell ref="F238:F241"/>
    <mergeCell ref="E238:E241"/>
    <mergeCell ref="A222:J222"/>
    <mergeCell ref="A225:J225"/>
    <mergeCell ref="A226:J226"/>
    <mergeCell ref="A227:A231"/>
    <mergeCell ref="B227:B231"/>
    <mergeCell ref="G227:G231"/>
    <mergeCell ref="H227:H231"/>
    <mergeCell ref="G234:G236"/>
    <mergeCell ref="H234:H236"/>
    <mergeCell ref="G238:G241"/>
    <mergeCell ref="H238:H241"/>
    <mergeCell ref="A237:J237"/>
    <mergeCell ref="A238:A241"/>
    <mergeCell ref="B238:B241"/>
    <mergeCell ref="A233:J233"/>
    <mergeCell ref="A234:A236"/>
    <mergeCell ref="B234:B236"/>
    <mergeCell ref="D227:D231"/>
    <mergeCell ref="A213:J213"/>
    <mergeCell ref="A214:A216"/>
    <mergeCell ref="B214:B216"/>
    <mergeCell ref="D214:D216"/>
    <mergeCell ref="J214:J216"/>
    <mergeCell ref="I214:I216"/>
    <mergeCell ref="F214:F216"/>
    <mergeCell ref="E214:E216"/>
    <mergeCell ref="A209:A211"/>
    <mergeCell ref="B209:B211"/>
    <mergeCell ref="H209:H211"/>
    <mergeCell ref="G214:G216"/>
    <mergeCell ref="H214:H216"/>
    <mergeCell ref="A206:J206"/>
    <mergeCell ref="A207:A208"/>
    <mergeCell ref="B207:B208"/>
    <mergeCell ref="D203:D205"/>
    <mergeCell ref="D207:D208"/>
    <mergeCell ref="D209:D211"/>
    <mergeCell ref="A217:J217"/>
    <mergeCell ref="J203:J205"/>
    <mergeCell ref="I203:I205"/>
    <mergeCell ref="F203:F205"/>
    <mergeCell ref="E203:E205"/>
    <mergeCell ref="J207:J208"/>
    <mergeCell ref="I207:I208"/>
    <mergeCell ref="F207:F208"/>
    <mergeCell ref="E207:E208"/>
    <mergeCell ref="J209:J211"/>
    <mergeCell ref="I209:I211"/>
    <mergeCell ref="F209:F211"/>
    <mergeCell ref="E209:E211"/>
    <mergeCell ref="G207:G208"/>
    <mergeCell ref="H207:H208"/>
    <mergeCell ref="G209:G211"/>
    <mergeCell ref="A203:A205"/>
    <mergeCell ref="B203:B205"/>
    <mergeCell ref="I192:I194"/>
    <mergeCell ref="A139:J139"/>
    <mergeCell ref="A140:A141"/>
    <mergeCell ref="B140:B141"/>
    <mergeCell ref="I146:I148"/>
    <mergeCell ref="I152:I155"/>
    <mergeCell ref="I162:I164"/>
    <mergeCell ref="I168:I169"/>
    <mergeCell ref="I171:I173"/>
    <mergeCell ref="I176:I177"/>
    <mergeCell ref="I180:I183"/>
    <mergeCell ref="I185:I186"/>
    <mergeCell ref="I187:I188"/>
    <mergeCell ref="A178:J178"/>
    <mergeCell ref="A180:A183"/>
    <mergeCell ref="B180:B183"/>
    <mergeCell ref="A174:J174"/>
    <mergeCell ref="E140:E141"/>
    <mergeCell ref="I140:I141"/>
    <mergeCell ref="D140:D141"/>
    <mergeCell ref="F140:F141"/>
    <mergeCell ref="G140:G141"/>
    <mergeCell ref="H140:H141"/>
    <mergeCell ref="E152:E155"/>
    <mergeCell ref="B113:B114"/>
    <mergeCell ref="E110:E111"/>
    <mergeCell ref="E113:E114"/>
    <mergeCell ref="E123:E128"/>
    <mergeCell ref="I113:I114"/>
    <mergeCell ref="I123:I128"/>
    <mergeCell ref="D110:D111"/>
    <mergeCell ref="D113:D114"/>
    <mergeCell ref="D123:D128"/>
    <mergeCell ref="F110:F111"/>
    <mergeCell ref="F113:F114"/>
    <mergeCell ref="F123:F128"/>
    <mergeCell ref="G110:G111"/>
    <mergeCell ref="H110:H111"/>
    <mergeCell ref="G113:G114"/>
    <mergeCell ref="H113:H114"/>
    <mergeCell ref="G123:G128"/>
    <mergeCell ref="H123:H128"/>
    <mergeCell ref="A107:J107"/>
    <mergeCell ref="A108:J108"/>
    <mergeCell ref="A109:J109"/>
    <mergeCell ref="A110:A111"/>
    <mergeCell ref="B110:B111"/>
    <mergeCell ref="A101:J101"/>
    <mergeCell ref="A104:A105"/>
    <mergeCell ref="B104:B105"/>
    <mergeCell ref="D104:D105"/>
    <mergeCell ref="I110:I111"/>
    <mergeCell ref="J104:J105"/>
    <mergeCell ref="I104:I105"/>
    <mergeCell ref="F104:F105"/>
    <mergeCell ref="E104:E105"/>
    <mergeCell ref="G104:G105"/>
    <mergeCell ref="H104:H105"/>
    <mergeCell ref="A93:J93"/>
    <mergeCell ref="A96:J96"/>
    <mergeCell ref="A97:J97"/>
    <mergeCell ref="A98:A99"/>
    <mergeCell ref="B98:B99"/>
    <mergeCell ref="A86:J86"/>
    <mergeCell ref="A90:A92"/>
    <mergeCell ref="B90:B92"/>
    <mergeCell ref="D90:D92"/>
    <mergeCell ref="D98:D99"/>
    <mergeCell ref="J98:J99"/>
    <mergeCell ref="I98:I99"/>
    <mergeCell ref="F98:F99"/>
    <mergeCell ref="E98:E99"/>
    <mergeCell ref="G98:G99"/>
    <mergeCell ref="H98:H99"/>
    <mergeCell ref="A57:A58"/>
    <mergeCell ref="B57:B58"/>
    <mergeCell ref="D57:D58"/>
    <mergeCell ref="A51:A54"/>
    <mergeCell ref="B51:B54"/>
    <mergeCell ref="D51:D54"/>
    <mergeCell ref="A81:J81"/>
    <mergeCell ref="A82:A85"/>
    <mergeCell ref="B82:B85"/>
    <mergeCell ref="A77:J77"/>
    <mergeCell ref="A79:A80"/>
    <mergeCell ref="B79:B80"/>
    <mergeCell ref="D79:D80"/>
    <mergeCell ref="D82:D85"/>
    <mergeCell ref="D70:D71"/>
    <mergeCell ref="D74:D76"/>
    <mergeCell ref="B62:B63"/>
    <mergeCell ref="D62:D63"/>
    <mergeCell ref="F51:F54"/>
    <mergeCell ref="E51:E54"/>
    <mergeCell ref="J74:J76"/>
    <mergeCell ref="I74:I76"/>
    <mergeCell ref="F74:F76"/>
    <mergeCell ref="E74:E76"/>
    <mergeCell ref="A41:A44"/>
    <mergeCell ref="B41:B44"/>
    <mergeCell ref="D41:D44"/>
    <mergeCell ref="A37:A38"/>
    <mergeCell ref="B37:B38"/>
    <mergeCell ref="D37:D38"/>
    <mergeCell ref="A33:A36"/>
    <mergeCell ref="B33:B36"/>
    <mergeCell ref="D33:D36"/>
    <mergeCell ref="D27:D28"/>
    <mergeCell ref="A29:S29"/>
    <mergeCell ref="A30:S30"/>
    <mergeCell ref="Q31:Q32"/>
    <mergeCell ref="K22:K23"/>
    <mergeCell ref="L22:L23"/>
    <mergeCell ref="M22:M23"/>
    <mergeCell ref="K25:K26"/>
    <mergeCell ref="L25:L26"/>
    <mergeCell ref="M25:M26"/>
    <mergeCell ref="H22:H23"/>
    <mergeCell ref="H25:H26"/>
    <mergeCell ref="H27:H28"/>
    <mergeCell ref="G31:G32"/>
    <mergeCell ref="H31:H32"/>
    <mergeCell ref="A6:A8"/>
    <mergeCell ref="B6:B8"/>
    <mergeCell ref="D6:D8"/>
    <mergeCell ref="A1:C1"/>
    <mergeCell ref="A2:B2"/>
    <mergeCell ref="E6:E8"/>
    <mergeCell ref="I6:I8"/>
    <mergeCell ref="D1:I1"/>
    <mergeCell ref="A20:A21"/>
    <mergeCell ref="B20:B21"/>
    <mergeCell ref="D20:D21"/>
    <mergeCell ref="A16:A17"/>
    <mergeCell ref="B16:B17"/>
    <mergeCell ref="D16:D17"/>
    <mergeCell ref="A10:A11"/>
    <mergeCell ref="B10:B11"/>
    <mergeCell ref="D10:D11"/>
    <mergeCell ref="F6:F8"/>
    <mergeCell ref="H6:H8"/>
    <mergeCell ref="H10:H11"/>
    <mergeCell ref="H16:H17"/>
    <mergeCell ref="H20:H21"/>
    <mergeCell ref="G6:G8"/>
    <mergeCell ref="G10:G11"/>
    <mergeCell ref="I10:I11"/>
    <mergeCell ref="J10:J11"/>
    <mergeCell ref="A176:A177"/>
    <mergeCell ref="D180:D183"/>
    <mergeCell ref="D185:D186"/>
    <mergeCell ref="D176:D177"/>
    <mergeCell ref="A165:J165"/>
    <mergeCell ref="A168:A169"/>
    <mergeCell ref="B168:B169"/>
    <mergeCell ref="A157:J157"/>
    <mergeCell ref="A158:J158"/>
    <mergeCell ref="A160:J160"/>
    <mergeCell ref="A162:A164"/>
    <mergeCell ref="A25:A26"/>
    <mergeCell ref="B25:B26"/>
    <mergeCell ref="D25:D26"/>
    <mergeCell ref="A22:A23"/>
    <mergeCell ref="B22:B23"/>
    <mergeCell ref="D22:D23"/>
    <mergeCell ref="A31:A32"/>
    <mergeCell ref="B31:B32"/>
    <mergeCell ref="D31:D32"/>
    <mergeCell ref="A27:A28"/>
    <mergeCell ref="B27:B28"/>
  </mergeCells>
  <dataValidations count="1">
    <dataValidation type="list" allowBlank="1" showInputMessage="1" showErrorMessage="1" sqref="E2:E10 E12:E16 E18:E20 E22 E24:E25 E27 E29:E31 E33 E37 E39:E41 E45:E46 E50:E51 E55:E57 E59:E62 E64:E70 E72:E74 E77:E79 E81:E82 E86:E90 E93:E98 E100:E104 E106:E199 E201:E203 E206:E207 E209 E212:E214 E217:E227 E232:E234 E237:E238 E242:E244 E248:E251 E253:E258 E265:E268 E270:E1048576">
      <formula1>"1 - Notre système qualité répond à l'attendu, 2 - Notre système qualité répond partiellement à l'attendu, 3 - Notre système qualité ne répond pas à l'attendu,Non applicable"</formula1>
    </dataValidation>
  </dataValidations>
  <printOptions horizontalCentered="1"/>
  <pageMargins left="0.19685039370078741" right="0.19685039370078741" top="0.59055118110236227" bottom="0.27559055118110237" header="0.19685039370078741" footer="0.11811023622047245"/>
  <pageSetup paperSize="9" scale="56" fitToHeight="0" orientation="landscape" r:id="rId1"/>
  <headerFooter>
    <oddHeader>&amp;L&amp;"Trebuchet MS,Italique"&amp;14&amp;G&amp;C&amp;"Trebuchet MS,Gras"&amp;20AUTO EVALUATION PvE</oddHeader>
    <oddFooter>&amp;L&amp;"Trebuchet MS,Normal"&amp;10&amp;F&amp;R&amp;"Trebuchet MS,Normal"&amp;10&amp;P</oddFooter>
  </headerFooter>
  <legacyDrawingHF r:id="rId2"/>
</worksheet>
</file>

<file path=xl/worksheets/sheet3.xml><?xml version="1.0" encoding="utf-8"?>
<worksheet xmlns="http://schemas.openxmlformats.org/spreadsheetml/2006/main" xmlns:r="http://schemas.openxmlformats.org/officeDocument/2006/relationships">
  <sheetPr>
    <tabColor theme="5"/>
  </sheetPr>
  <dimension ref="A2:D110"/>
  <sheetViews>
    <sheetView zoomScaleNormal="100" workbookViewId="0"/>
  </sheetViews>
  <sheetFormatPr baseColWidth="10" defaultColWidth="11.42578125" defaultRowHeight="16.5"/>
  <cols>
    <col min="1" max="1" width="84.5703125" style="49" customWidth="1"/>
    <col min="2" max="2" width="9" style="50" customWidth="1"/>
    <col min="3" max="16384" width="11.42578125" style="49"/>
  </cols>
  <sheetData>
    <row r="2" spans="1:4" ht="43.5" customHeight="1">
      <c r="A2" s="53" t="s">
        <v>322</v>
      </c>
      <c r="B2" s="107" t="s">
        <v>728</v>
      </c>
      <c r="C2" s="108"/>
    </row>
    <row r="3" spans="1:4" ht="20.100000000000001" customHeight="1">
      <c r="A3" s="51" t="s">
        <v>314</v>
      </c>
      <c r="B3" s="110" t="e">
        <f>(DETAIL!G6+DETAIL!G9+DETAIL!G10+DETAIL!G12+DETAIL!G13+DETAIL!G14+DETAIL!G16+DETAIL!G18+DETAIL!G19+DETAIL!G20+DETAIL!G22+DETAIL!G25+DETAIL!G27+DETAIL!G31+DETAIL!G33+DETAIL!G37+DETAIL!G39+DETAIL!G41+DETAIL!G45+DETAIL!G46+DETAIL!G51+DETAIL!G57+DETAIL!G59+DETAIL!G60+DETAIL!G62+DETAIL!G64+DETAIL!G66+DETAIL!G67+DETAIL!G68+DETAIL!G69+DETAIL!G70+DETAIL!G74+DETAIL!G78+DETAIL!G79+DETAIL!G82+DETAIL!G87+DETAIL!G88+DETAIL!G89+DETAIL!G90+DETAIL!G94+DETAIL!G95+DETAIL!G98+DETAIL!G100+DETAIL!G102+DETAIL!G103+DETAIL!G104+DETAIL!G106)/(SUM(DETAIL!H6:H14)+SUM(DETAIL!H16:H23)+SUM(DETAIL!H25:H28)+SUM(DETAIL!H31:H39)+SUM(DETAIL!H41:H49)+DETAIL!H51+SUM(DETAIL!H57:H60)+SUM(DETAIL!H62:H64)+SUM(DETAIL!H66:H71)+SUM(DETAIL!H74)+SUM(DETAIL!H78:H80)+SUM(DETAIL!H82)+SUM(DETAIL!H87:H92)+SUM(DETAIL!H94:H95)+SUM(DETAIL!H98:H100)+SUM(DETAIL!H102:H106))/2</f>
        <v>#VALUE!</v>
      </c>
      <c r="C3" s="110"/>
    </row>
    <row r="4" spans="1:4" ht="20.100000000000001" customHeight="1">
      <c r="A4" s="52" t="s">
        <v>454</v>
      </c>
      <c r="B4" s="109" t="e">
        <f>(DETAIL!G6+DETAIL!G9+DETAIL!G10+DETAIL!G12+DETAIL!G13+DETAIL!G14+DETAIL!G16+DETAIL!G18+DETAIL!G19+DETAIL!G20+DETAIL!G22+DETAIL!G25+DETAIL!G27)/(SUM(DETAIL!H6:H14)+SUM(DETAIL!H16:H23)+SUM(DETAIL!H25:H28))/2</f>
        <v>#DIV/0!</v>
      </c>
      <c r="C4" s="109"/>
      <c r="D4" s="54"/>
    </row>
    <row r="5" spans="1:4" ht="20.100000000000001" customHeight="1">
      <c r="A5" s="52" t="s">
        <v>465</v>
      </c>
      <c r="B5" s="109" t="e">
        <f>(DETAIL!G31+DETAIL!G33+DETAIL!G37+DETAIL!G39+DETAIL!G41+DETAIL!G45+DETAIL!G46+DETAIL!G51)/(SUM(DETAIL!H31:H39)+SUM(DETAIL!H41:H49)+SUM(DETAIL!H51:H54))/2</f>
        <v>#DIV/0!</v>
      </c>
      <c r="C5" s="109"/>
    </row>
    <row r="6" spans="1:4" ht="20.100000000000001" customHeight="1">
      <c r="A6" s="52" t="s">
        <v>473</v>
      </c>
      <c r="B6" s="109" t="e">
        <f>(DETAIL!G57+DETAIL!G59+DETAIL!G60+DETAIL!G62+DETAIL!G64+DETAIL!G66+DETAIL!G67+DETAIL!G68+DETAIL!G69+DETAIL!G70)/(SUM(DETAIL!H57:H60)+SUM(DETAIL!H62:H64)+SUM(DETAIL!H66:H71))/2</f>
        <v>#DIV/0!</v>
      </c>
      <c r="C6" s="109"/>
    </row>
    <row r="7" spans="1:4" ht="20.100000000000001" customHeight="1">
      <c r="A7" s="52" t="s">
        <v>474</v>
      </c>
      <c r="B7" s="109" t="e">
        <f>(DETAIL!G74+DETAIL!G78+DETAIL!G79+DETAIL!G82+DETAIL!G87+DETAIL!G88+DETAIL!G89+DETAIL!G90+DETAIL!G94+DETAIL!G95)/(SUM(DETAIL!H74)+SUM(DETAIL!H78:H80)+SUM(DETAIL!H82)+SUM(DETAIL!H87:H92)+SUM(DETAIL!H94:H95))/2</f>
        <v>#DIV/0!</v>
      </c>
      <c r="C7" s="109"/>
    </row>
    <row r="8" spans="1:4" ht="20.100000000000001" customHeight="1">
      <c r="A8" s="52" t="s">
        <v>483</v>
      </c>
      <c r="B8" s="109" t="e">
        <f>(DETAIL!G98+DETAIL!G100+DETAIL!G102+DETAIL!G103+DETAIL!G104+DETAIL!G106)/(SUM(DETAIL!H98:H100)+SUM(DETAIL!H102:H106))/2</f>
        <v>#DIV/0!</v>
      </c>
      <c r="C8" s="109"/>
    </row>
    <row r="9" spans="1:4" ht="20.100000000000001" customHeight="1">
      <c r="A9" s="51" t="s">
        <v>110</v>
      </c>
      <c r="B9" s="112" t="e">
        <f>(DETAIL!G110+DETAIL!G113+DETAIL!G115+DETAIL!G116+DETAIL!G117+DETAIL!G119+DETAIL!G120+DETAIL!G121+DETAIL!G122+DETAIL!G123+DETAIL!G130+DETAIL!G131+DETAIL!G132+DETAIL!G133+DETAIL!G135+DETAIL!G138+DETAIL!G140+DETAIL!G142+DETAIL!G145+DETAIL!G146+DETAIL!G150+DETAIL!G151+DETAIL!G152+DETAIL!G156+DETAIL!G159+DETAIL!G161+DETAIL!G162+DETAIL!G166+DETAIL!G167+DETAIL!G168+DETAIL!G171+DETAIL!G175+DETAIL!G176+DETAIL!G179+DETAIL!G180+DETAIL!G185+DETAIL!G187+DETAIL!G189+DETAIL!G192)/(SUM(DETAIL!H110)+SUM(DETAIL!H113:H117)+SUM(DETAIL!H119:H128)+SUM(DETAIL!H130:H133)+SUM(DETAIL!H135:H138)+SUM(DETAIL!H140:H142)+SUM(DETAIL!H145:H148)+SUM(DETAIL!H150:H156)+SUM(DETAIL!H159)+SUM(DETAIL!H161:H164)+SUM(DETAIL!H166:H169)+SUM(DETAIL!H171)+SUM(DETAIL!H175:H177)+SUM(DETAIL!H179:H183)+SUM(DETAIL!H185:H189)+DETAIL!H192)/2</f>
        <v>#VALUE!</v>
      </c>
      <c r="C9" s="112"/>
    </row>
    <row r="10" spans="1:4" ht="20.100000000000001" customHeight="1">
      <c r="A10" s="52" t="s">
        <v>485</v>
      </c>
      <c r="B10" s="111" t="e">
        <f>(DETAIL!G110+DETAIL!G113+DETAIL!G115+DETAIL!G116+DETAIL!G117+DETAIL!G119+DETAIL!G120+DETAIL!G121+DETAIL!G122+DETAIL!G123+DETAIL!G130+DETAIL!G131+DETAIL!G132+DETAIL!G133+DETAIL!G135+DETAIL!G138+DETAIL!G140+DETAIL!G142)/(SUM(DETAIL!H110)+SUM(DETAIL!H113:H117)+SUM(DETAIL!H119:H128)+SUM(DETAIL!H130:H133)+SUM(DETAIL!H135:H138)+SUM(DETAIL!H140:H142))/2</f>
        <v>#DIV/0!</v>
      </c>
      <c r="C10" s="111"/>
    </row>
    <row r="11" spans="1:4" ht="20.100000000000001" customHeight="1">
      <c r="A11" s="52" t="s">
        <v>490</v>
      </c>
      <c r="B11" s="111" t="e">
        <f>(DETAIL!G145+DETAIL!G146+DETAIL!G150+DETAIL!G151+DETAIL!G152+DETAIL!G156)/(SUM(DETAIL!H145:H148)+SUM(DETAIL!H150:H156))/2</f>
        <v>#DIV/0!</v>
      </c>
      <c r="C11" s="111"/>
    </row>
    <row r="12" spans="1:4" ht="20.100000000000001" customHeight="1">
      <c r="A12" s="52" t="s">
        <v>491</v>
      </c>
      <c r="B12" s="111" t="e">
        <f>(DETAIL!G159+DETAIL!G161+DETAIL!G162+DETAIL!G166+DETAIL!G167+DETAIL!G168+DETAIL!G171+DETAIL!G175+DETAIL!G176+DETAIL!G179+DETAIL!G180+DETAIL!G185+DETAIL!G187+DETAIL!G189)/(SUM(DETAIL!H159)+SUM(DETAIL!H161:H164)+SUM(DETAIL!H166:H169)+SUM(DETAIL!H171)+SUM(DETAIL!H175:H177)+SUM(DETAIL!H179:H183)+SUM(DETAIL!H185:H189))/2</f>
        <v>#DIV/0!</v>
      </c>
      <c r="C12" s="111"/>
    </row>
    <row r="13" spans="1:4" ht="20.100000000000001" customHeight="1">
      <c r="A13" s="52" t="s">
        <v>493</v>
      </c>
      <c r="B13" s="111" t="str">
        <f>IF(SUM(DETAIL!H192:H192)=0,"Non applicable",DETAIL!G192/DETAIL!H192/2)</f>
        <v>Non applicable</v>
      </c>
      <c r="C13" s="111"/>
    </row>
    <row r="14" spans="1:4" ht="20.100000000000001" customHeight="1">
      <c r="A14" s="51" t="s">
        <v>315</v>
      </c>
      <c r="B14" s="114" t="e">
        <f>(DETAIL!G198+DETAIL!G199+DETAIL!G201+DETAIL!G203+DETAIL!G207+DETAIL!G209+DETAIL!G212+DETAIL!G214+DETAIL!G218+DETAIL!G219+DETAIL!G220+DETAIL!G221+DETAIL!G223+DETAIL!G224+DETAIL!G227+DETAIL!G232+DETAIL!G234+DETAIL!G238+DETAIL!G244+DETAIL!G248+DETAIL!G250+DETAIL!G251+DETAIL!G254+DETAIL!G255+DETAIL!G256+DETAIL!G258+DETAIL!G265+DETAIL!G267+DETAIL!G268+DETAIL!G270+DETAIL!G272+DETAIL!G273+DETAIL!G274)/(SUM(DETAIL!H198:H201)+SUM(DETAIL!H203)+SUM(DETAIL!H207:H212)+SUM(DETAIL!H214)+SUM(DETAIL!H218:H221)+SUM(DETAIL!H223:H224)+SUM(DETAIL!H227:H232)+SUM(DETAIL!H234)+SUM(DETAIL!H238)+SUM(DETAIL!H244:H248)+SUM(DETAIL!H250:H252)+SUM(DETAIL!H254:H256)+SUM(DETAIL!H258:H265)+SUM(DETAIL!H267:H270)+SUM(DETAIL!H272:H274))/2</f>
        <v>#DIV/0!</v>
      </c>
      <c r="C14" s="114"/>
    </row>
    <row r="15" spans="1:4" ht="20.100000000000001" customHeight="1">
      <c r="A15" s="52" t="s">
        <v>494</v>
      </c>
      <c r="B15" s="113" t="str">
        <f>IF((SUM(DETAIL!H198:H201)+SUM(DETAIL!H203)+SUM(DETAIL!H207:H212)+SUM(DETAIL!H214)+SUM(DETAIL!H218:H221)+SUM(DETAIL!H223:H224))=0,"Non applicable",(DETAIL!G198+DETAIL!G199+DETAIL!G201+DETAIL!G203+DETAIL!G207+DETAIL!G209+DETAIL!G212+DETAIL!G214+DETAIL!G218+DETAIL!G219+DETAIL!G220+DETAIL!G221+DETAIL!G223+DETAIL!G224)/(SUM(DETAIL!H198:H201)+SUM(DETAIL!H203)+SUM(DETAIL!H207:H212)+SUM(DETAIL!H214)+SUM(DETAIL!H218:H221)+SUM(DETAIL!H223:H224))/2)</f>
        <v>Non applicable</v>
      </c>
      <c r="C15" s="113"/>
    </row>
    <row r="16" spans="1:4" ht="20.100000000000001" customHeight="1">
      <c r="A16" s="52" t="s">
        <v>513</v>
      </c>
      <c r="B16" s="113" t="e">
        <f>(DETAIL!G227+DETAIL!G232+DETAIL!G234+DETAIL!G238)/(SUM(DETAIL!H227:H232)+SUM(DETAIL!H234)+SUM(DETAIL!H238))/2</f>
        <v>#DIV/0!</v>
      </c>
      <c r="C16" s="113"/>
    </row>
    <row r="17" spans="1:3" ht="20.100000000000001" customHeight="1">
      <c r="A17" s="52" t="s">
        <v>512</v>
      </c>
      <c r="B17" s="113" t="e">
        <f>(DETAIL!G244+DETAIL!G248+DETAIL!G250+DETAIL!G251+DETAIL!G254+DETAIL!G255+DETAIL!G256+DETAIL!G258+DETAIL!G265+DETAIL!G267+DETAIL!G268+DETAIL!G270+DETAIL!G272+DETAIL!G273+DETAIL!G274)/(SUM(DETAIL!H244:H248)+SUM(DETAIL!H250:H252)+SUM(DETAIL!H254:H256)+SUM(DETAIL!H258:H265)+SUM(DETAIL!H267:H270)+SUM(DETAIL!H272:H274))/2</f>
        <v>#DIV/0!</v>
      </c>
      <c r="C17" s="113"/>
    </row>
    <row r="18" spans="1:3">
      <c r="A18" s="17"/>
      <c r="B18" s="17"/>
    </row>
    <row r="19" spans="1:3">
      <c r="A19" s="17"/>
      <c r="B19" s="17"/>
    </row>
    <row r="20" spans="1:3">
      <c r="A20" s="17"/>
      <c r="B20" s="17"/>
    </row>
    <row r="21" spans="1:3">
      <c r="A21" s="17"/>
      <c r="B21" s="17"/>
    </row>
    <row r="22" spans="1:3">
      <c r="A22" s="17"/>
      <c r="B22" s="17"/>
    </row>
    <row r="23" spans="1:3">
      <c r="A23" s="17"/>
      <c r="B23" s="17"/>
    </row>
    <row r="24" spans="1:3">
      <c r="A24" s="17"/>
      <c r="B24" s="17"/>
    </row>
    <row r="25" spans="1:3">
      <c r="A25" s="17"/>
      <c r="B25" s="17"/>
    </row>
    <row r="26" spans="1:3">
      <c r="A26" s="17"/>
      <c r="B26" s="17"/>
    </row>
    <row r="27" spans="1:3">
      <c r="A27" s="17"/>
      <c r="B27" s="17"/>
    </row>
    <row r="28" spans="1:3">
      <c r="A28" s="17"/>
      <c r="B28" s="17"/>
    </row>
    <row r="29" spans="1:3">
      <c r="A29" s="17"/>
      <c r="B29" s="17"/>
    </row>
    <row r="30" spans="1:3">
      <c r="A30" s="17"/>
      <c r="B30" s="17"/>
    </row>
    <row r="31" spans="1:3">
      <c r="A31" s="17"/>
      <c r="B31" s="17"/>
    </row>
    <row r="32" spans="1:3">
      <c r="A32" s="17"/>
      <c r="B32" s="17"/>
    </row>
    <row r="33" spans="1:2">
      <c r="A33" s="17"/>
      <c r="B33" s="17"/>
    </row>
    <row r="34" spans="1:2">
      <c r="A34" s="17"/>
      <c r="B34" s="17"/>
    </row>
    <row r="35" spans="1:2">
      <c r="A35" s="17"/>
      <c r="B35" s="17"/>
    </row>
    <row r="36" spans="1:2">
      <c r="A36" s="17"/>
      <c r="B36" s="17"/>
    </row>
    <row r="37" spans="1:2">
      <c r="A37" s="17"/>
      <c r="B37" s="17"/>
    </row>
    <row r="38" spans="1:2">
      <c r="A38" s="17"/>
      <c r="B38" s="17"/>
    </row>
    <row r="39" spans="1:2">
      <c r="A39" s="17"/>
      <c r="B39" s="17"/>
    </row>
    <row r="40" spans="1:2">
      <c r="A40" s="17"/>
      <c r="B40" s="17"/>
    </row>
    <row r="41" spans="1:2">
      <c r="A41" s="17"/>
      <c r="B41" s="17"/>
    </row>
    <row r="42" spans="1:2">
      <c r="A42" s="17"/>
      <c r="B42" s="17"/>
    </row>
    <row r="43" spans="1:2">
      <c r="A43" s="17"/>
      <c r="B43" s="17"/>
    </row>
    <row r="44" spans="1:2">
      <c r="A44" s="17"/>
      <c r="B44" s="17"/>
    </row>
    <row r="45" spans="1:2">
      <c r="A45" s="17"/>
      <c r="B45" s="17"/>
    </row>
    <row r="46" spans="1:2">
      <c r="A46" s="17"/>
      <c r="B46" s="17"/>
    </row>
    <row r="47" spans="1:2">
      <c r="A47" s="17"/>
      <c r="B47" s="17"/>
    </row>
    <row r="48" spans="1:2">
      <c r="A48" s="17"/>
      <c r="B48" s="17"/>
    </row>
    <row r="49" spans="1:2">
      <c r="A49" s="17"/>
      <c r="B49" s="17"/>
    </row>
    <row r="50" spans="1:2">
      <c r="A50" s="17"/>
      <c r="B50" s="17"/>
    </row>
    <row r="51" spans="1:2">
      <c r="A51" s="17"/>
      <c r="B51" s="17"/>
    </row>
    <row r="52" spans="1:2">
      <c r="A52" s="17"/>
      <c r="B52" s="17"/>
    </row>
    <row r="53" spans="1:2">
      <c r="A53" s="17"/>
      <c r="B53" s="17"/>
    </row>
    <row r="54" spans="1:2">
      <c r="A54" s="17"/>
      <c r="B54" s="17"/>
    </row>
    <row r="55" spans="1:2">
      <c r="A55" s="17"/>
      <c r="B55" s="17"/>
    </row>
    <row r="56" spans="1:2">
      <c r="A56" s="17"/>
      <c r="B56" s="17"/>
    </row>
    <row r="57" spans="1:2">
      <c r="A57" s="17"/>
      <c r="B57" s="17"/>
    </row>
    <row r="58" spans="1:2">
      <c r="A58" s="17"/>
      <c r="B58" s="17"/>
    </row>
    <row r="59" spans="1:2">
      <c r="A59" s="17"/>
      <c r="B59" s="17"/>
    </row>
    <row r="60" spans="1:2">
      <c r="A60" s="17"/>
      <c r="B60" s="17"/>
    </row>
    <row r="61" spans="1:2">
      <c r="A61" s="17"/>
      <c r="B61" s="17"/>
    </row>
    <row r="62" spans="1:2">
      <c r="A62" s="17"/>
      <c r="B62" s="17"/>
    </row>
    <row r="63" spans="1:2">
      <c r="A63" s="17"/>
      <c r="B63" s="17"/>
    </row>
    <row r="64" spans="1:2">
      <c r="A64" s="17"/>
      <c r="B64" s="17"/>
    </row>
    <row r="65" spans="1:2">
      <c r="A65" s="17"/>
      <c r="B65" s="17"/>
    </row>
    <row r="66" spans="1:2">
      <c r="A66" s="17"/>
      <c r="B66" s="17"/>
    </row>
    <row r="67" spans="1:2">
      <c r="A67" s="17"/>
      <c r="B67" s="17"/>
    </row>
    <row r="68" spans="1:2">
      <c r="A68" s="17"/>
      <c r="B68" s="17"/>
    </row>
    <row r="69" spans="1:2">
      <c r="A69" s="17"/>
      <c r="B69" s="17"/>
    </row>
    <row r="70" spans="1:2">
      <c r="A70" s="17"/>
      <c r="B70" s="17"/>
    </row>
    <row r="71" spans="1:2">
      <c r="A71" s="17"/>
      <c r="B71" s="17"/>
    </row>
    <row r="72" spans="1:2">
      <c r="A72" s="17"/>
      <c r="B72" s="17"/>
    </row>
    <row r="73" spans="1:2">
      <c r="A73" s="17"/>
      <c r="B73" s="17"/>
    </row>
    <row r="74" spans="1:2">
      <c r="A74" s="17"/>
      <c r="B74" s="17"/>
    </row>
    <row r="75" spans="1:2">
      <c r="A75" s="17"/>
      <c r="B75" s="17"/>
    </row>
    <row r="76" spans="1:2">
      <c r="A76" s="17"/>
      <c r="B76" s="17"/>
    </row>
    <row r="77" spans="1:2">
      <c r="A77" s="17"/>
      <c r="B77" s="17"/>
    </row>
    <row r="78" spans="1:2">
      <c r="A78" s="17"/>
      <c r="B78" s="17"/>
    </row>
    <row r="79" spans="1:2">
      <c r="A79" s="17"/>
      <c r="B79" s="17"/>
    </row>
    <row r="80" spans="1:2">
      <c r="A80" s="17"/>
      <c r="B80" s="17"/>
    </row>
    <row r="81" spans="1:2">
      <c r="A81" s="17"/>
      <c r="B81" s="17"/>
    </row>
    <row r="82" spans="1:2">
      <c r="A82" s="17"/>
      <c r="B82" s="17"/>
    </row>
    <row r="83" spans="1:2">
      <c r="A83" s="17"/>
      <c r="B83" s="17"/>
    </row>
    <row r="84" spans="1:2">
      <c r="A84" s="17"/>
      <c r="B84" s="17"/>
    </row>
    <row r="85" spans="1:2">
      <c r="A85" s="17"/>
      <c r="B85" s="17"/>
    </row>
    <row r="86" spans="1:2">
      <c r="A86" s="17"/>
      <c r="B86" s="17"/>
    </row>
    <row r="87" spans="1:2">
      <c r="A87" s="17"/>
      <c r="B87" s="17"/>
    </row>
    <row r="88" spans="1:2">
      <c r="A88" s="17"/>
      <c r="B88" s="17"/>
    </row>
    <row r="89" spans="1:2">
      <c r="A89" s="17"/>
      <c r="B89" s="17"/>
    </row>
    <row r="90" spans="1:2">
      <c r="A90" s="17"/>
      <c r="B90" s="17"/>
    </row>
    <row r="91" spans="1:2">
      <c r="A91" s="17"/>
      <c r="B91" s="17"/>
    </row>
    <row r="92" spans="1:2">
      <c r="A92" s="17"/>
      <c r="B92" s="17"/>
    </row>
    <row r="93" spans="1:2">
      <c r="A93" s="17"/>
      <c r="B93" s="17"/>
    </row>
    <row r="94" spans="1:2">
      <c r="A94" s="17"/>
      <c r="B94" s="17"/>
    </row>
    <row r="95" spans="1:2">
      <c r="A95" s="17"/>
      <c r="B95" s="17"/>
    </row>
    <row r="96" spans="1:2">
      <c r="A96" s="17"/>
      <c r="B96" s="17"/>
    </row>
    <row r="97" spans="1:2">
      <c r="A97" s="17"/>
      <c r="B97" s="17"/>
    </row>
    <row r="98" spans="1:2">
      <c r="A98" s="17"/>
      <c r="B98" s="17"/>
    </row>
    <row r="99" spans="1:2">
      <c r="A99" s="17"/>
      <c r="B99" s="17"/>
    </row>
    <row r="100" spans="1:2">
      <c r="A100" s="17"/>
      <c r="B100" s="17"/>
    </row>
    <row r="101" spans="1:2">
      <c r="A101" s="17"/>
      <c r="B101" s="17"/>
    </row>
    <row r="102" spans="1:2">
      <c r="A102" s="17"/>
      <c r="B102" s="17"/>
    </row>
    <row r="103" spans="1:2">
      <c r="A103" s="17"/>
      <c r="B103" s="17"/>
    </row>
    <row r="104" spans="1:2">
      <c r="A104" s="17"/>
      <c r="B104" s="17"/>
    </row>
    <row r="105" spans="1:2">
      <c r="A105" s="17"/>
      <c r="B105" s="17"/>
    </row>
    <row r="106" spans="1:2">
      <c r="A106" s="17"/>
      <c r="B106" s="17"/>
    </row>
    <row r="107" spans="1:2">
      <c r="A107" s="17"/>
      <c r="B107" s="17"/>
    </row>
    <row r="108" spans="1:2">
      <c r="A108" s="17"/>
      <c r="B108" s="17"/>
    </row>
    <row r="109" spans="1:2">
      <c r="A109" s="17"/>
      <c r="B109" s="17"/>
    </row>
    <row r="110" spans="1:2">
      <c r="A110" s="17"/>
      <c r="B110" s="17"/>
    </row>
  </sheetData>
  <mergeCells count="16">
    <mergeCell ref="B12:C12"/>
    <mergeCell ref="B11:C11"/>
    <mergeCell ref="B10:C10"/>
    <mergeCell ref="B9:C9"/>
    <mergeCell ref="B17:C17"/>
    <mergeCell ref="B16:C16"/>
    <mergeCell ref="B15:C15"/>
    <mergeCell ref="B14:C14"/>
    <mergeCell ref="B13:C13"/>
    <mergeCell ref="B2:C2"/>
    <mergeCell ref="B8:C8"/>
    <mergeCell ref="B7:C7"/>
    <mergeCell ref="B6:C6"/>
    <mergeCell ref="B5:C5"/>
    <mergeCell ref="B4:C4"/>
    <mergeCell ref="B3:C3"/>
  </mergeCells>
  <printOptions horizontalCentered="1"/>
  <pageMargins left="0.19685039370078741" right="0.15748031496062992" top="0.74803149606299213" bottom="0.35433070866141736" header="0.19685039370078741" footer="7.874015748031496E-2"/>
  <pageSetup paperSize="9" scale="85" fitToHeight="0" orientation="portrait" r:id="rId1"/>
  <headerFooter>
    <oddHeader>&amp;L&amp;G&amp;C&amp;"Trebuchet MS,Gras"&amp;16SYNTHESE DE L'AUTODIAGNOSTIC</oddHeader>
    <oddFooter>&amp;L&amp;"Trebuchet MS,Normal"&amp;8&amp;F&amp;R&amp;"Trebuchet MS,Normal"&amp;8&amp;P</oddFooter>
  </headerFooter>
  <drawing r:id="rId2"/>
  <legacyDrawingHF r:id="rId3"/>
</worksheet>
</file>

<file path=xl/worksheets/sheet4.xml><?xml version="1.0" encoding="utf-8"?>
<worksheet xmlns="http://schemas.openxmlformats.org/spreadsheetml/2006/main" xmlns:r="http://schemas.openxmlformats.org/officeDocument/2006/relationships">
  <dimension ref="A1:B4"/>
  <sheetViews>
    <sheetView workbookViewId="0">
      <selection activeCell="I1" sqref="I1:I13"/>
    </sheetView>
  </sheetViews>
  <sheetFormatPr baseColWidth="10" defaultRowHeight="15"/>
  <sheetData>
    <row r="1" spans="1:2">
      <c r="A1" t="s">
        <v>536</v>
      </c>
      <c r="B1" t="s">
        <v>546</v>
      </c>
    </row>
    <row r="2" spans="1:2">
      <c r="A2" t="s">
        <v>534</v>
      </c>
      <c r="B2" t="s">
        <v>534</v>
      </c>
    </row>
    <row r="3" spans="1:2">
      <c r="A3" t="s">
        <v>535</v>
      </c>
      <c r="B3" t="s">
        <v>535</v>
      </c>
    </row>
    <row r="4" spans="1:2">
      <c r="B4" t="s">
        <v>547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31</vt:i4>
      </vt:variant>
    </vt:vector>
  </HeadingPairs>
  <TitlesOfParts>
    <vt:vector size="35" baseType="lpstr">
      <vt:lpstr>MODE D'EMPLOI</vt:lpstr>
      <vt:lpstr>DETAIL</vt:lpstr>
      <vt:lpstr>SYNTHESE</vt:lpstr>
      <vt:lpstr>Feuil1</vt:lpstr>
      <vt:lpstr>DETAIL!_Toc242244681</vt:lpstr>
      <vt:lpstr>DETAIL!_Toc242244682</vt:lpstr>
      <vt:lpstr>DETAIL!_Toc242244684</vt:lpstr>
      <vt:lpstr>DETAIL!_Toc242244685</vt:lpstr>
      <vt:lpstr>DETAIL!_Toc242244690</vt:lpstr>
      <vt:lpstr>DETAIL!_Toc242244692</vt:lpstr>
      <vt:lpstr>DETAIL!_Toc242244694</vt:lpstr>
      <vt:lpstr>DETAIL!_Toc242244695</vt:lpstr>
      <vt:lpstr>DETAIL!_Toc242244698</vt:lpstr>
      <vt:lpstr>DETAIL!_Toc242244700</vt:lpstr>
      <vt:lpstr>DETAIL!_Toc242244703</vt:lpstr>
      <vt:lpstr>DETAIL!_Toc242244706</vt:lpstr>
      <vt:lpstr>DETAIL!_Toc242244708</vt:lpstr>
      <vt:lpstr>DETAIL!_Toc242244709</vt:lpstr>
      <vt:lpstr>DETAIL!_Toc242244713</vt:lpstr>
      <vt:lpstr>DETAIL!_Toc242244714</vt:lpstr>
      <vt:lpstr>DETAIL!_Toc242244715</vt:lpstr>
      <vt:lpstr>DETAIL!_Toc471402089</vt:lpstr>
      <vt:lpstr>DETAIL!_Toc471478477</vt:lpstr>
      <vt:lpstr>DETAIL!_Toc471478479</vt:lpstr>
      <vt:lpstr>DETAIL!_Toc471478482</vt:lpstr>
      <vt:lpstr>DETAIL!_Toc471478486</vt:lpstr>
      <vt:lpstr>DETAIL!_Toc471478488</vt:lpstr>
      <vt:lpstr>DETAIL!_Toc471478489</vt:lpstr>
      <vt:lpstr>DETAIL!_Toc471478491</vt:lpstr>
      <vt:lpstr>DETAIL!Impression_des_titres</vt:lpstr>
      <vt:lpstr>REPONSE</vt:lpstr>
      <vt:lpstr>reponse2</vt:lpstr>
      <vt:lpstr>DETAIL!Zone_d_impression</vt:lpstr>
      <vt:lpstr>'MODE D''EMPLOI'!Zone_d_impression</vt:lpstr>
      <vt:lpstr>SYNTHESE!Zone_d_impression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HAMON CIDEES</dc:creator>
  <cp:lastModifiedBy>Cyril JARS</cp:lastModifiedBy>
  <cp:lastPrinted>2018-07-25T15:44:54Z</cp:lastPrinted>
  <dcterms:created xsi:type="dcterms:W3CDTF">2017-01-28T10:41:29Z</dcterms:created>
  <dcterms:modified xsi:type="dcterms:W3CDTF">2018-10-08T09:29:17Z</dcterms:modified>
</cp:coreProperties>
</file>